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6. Buying\Stock + Order\Service\WK38\"/>
    </mc:Choice>
  </mc:AlternateContent>
  <bookViews>
    <workbookView xWindow="0" yWindow="0" windowWidth="20450" windowHeight="6890" firstSheet="1" activeTab="2"/>
  </bookViews>
  <sheets>
    <sheet name="Sheet1" sheetId="17" state="hidden" r:id="rId1"/>
    <sheet name="List of out of stocks &gt; 5" sheetId="18" r:id="rId2"/>
    <sheet name="Summary" sheetId="3" r:id="rId3"/>
    <sheet name="Sheet2" sheetId="19" state="hidden" r:id="rId4"/>
  </sheets>
  <definedNames>
    <definedName name="_xlnm._FilterDatabase" localSheetId="1" hidden="1">'List of out of stocks &gt; 5'!$A$1:$M$130</definedName>
  </definedNames>
  <calcPr calcId="152511"/>
  <pivotCaches>
    <pivotCache cacheId="14" r:id="rId5"/>
  </pivotCaches>
</workbook>
</file>

<file path=xl/calcChain.xml><?xml version="1.0" encoding="utf-8"?>
<calcChain xmlns="http://schemas.openxmlformats.org/spreadsheetml/2006/main">
  <c r="C18" i="3" l="1"/>
  <c r="D4" i="3" l="1"/>
  <c r="E4" i="3" s="1"/>
  <c r="F4" i="3" s="1"/>
  <c r="G4" i="3" s="1"/>
  <c r="H4" i="3" s="1"/>
  <c r="N32" i="19" l="1"/>
  <c r="N33" i="19"/>
  <c r="N31" i="19"/>
  <c r="N3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2" i="19"/>
  <c r="N1" i="19"/>
  <c r="O1" i="19" s="1"/>
  <c r="O2" i="19" s="1"/>
  <c r="O3" i="19" s="1"/>
  <c r="O4" i="19" s="1"/>
  <c r="O5" i="19" s="1"/>
  <c r="O6" i="19" s="1"/>
  <c r="O7" i="19" s="1"/>
  <c r="O8" i="19" s="1"/>
  <c r="O9" i="19" s="1"/>
  <c r="O10" i="19" s="1"/>
  <c r="O11" i="19" s="1"/>
  <c r="O12" i="19" s="1"/>
  <c r="O13" i="19" s="1"/>
  <c r="O14" i="19" s="1"/>
  <c r="O15" i="19" s="1"/>
  <c r="O16" i="19" s="1"/>
  <c r="O17" i="19" s="1"/>
  <c r="O18" i="19" s="1"/>
  <c r="O19" i="19" s="1"/>
  <c r="O20" i="19" s="1"/>
  <c r="O21" i="19" s="1"/>
  <c r="O22" i="19" s="1"/>
  <c r="O23" i="19" s="1"/>
  <c r="O24" i="19" s="1"/>
  <c r="O25" i="19" s="1"/>
  <c r="O26" i="19" s="1"/>
  <c r="O27" i="19" s="1"/>
  <c r="O28" i="19" s="1"/>
  <c r="O29" i="19" s="1"/>
  <c r="O30" i="19" s="1"/>
  <c r="D2" i="19"/>
  <c r="D3" i="19"/>
  <c r="D4" i="19"/>
  <c r="D5" i="19"/>
  <c r="D6" i="19"/>
  <c r="D7" i="19"/>
  <c r="D8" i="19"/>
  <c r="D1" i="19"/>
  <c r="E1" i="19" s="1"/>
  <c r="E2" i="19" s="1"/>
  <c r="E3" i="19" s="1"/>
  <c r="E4" i="19" s="1"/>
  <c r="E5" i="19" s="1"/>
  <c r="E6" i="19" s="1"/>
  <c r="E7" i="19" s="1"/>
  <c r="E8" i="19" s="1"/>
  <c r="O31" i="19" l="1"/>
  <c r="O32" i="19" s="1"/>
  <c r="O33" i="19" s="1"/>
  <c r="F6" i="17" l="1"/>
  <c r="E6" i="17"/>
  <c r="F2" i="17"/>
  <c r="G2" i="17" s="1"/>
  <c r="E2" i="17"/>
  <c r="G6" i="17" l="1"/>
</calcChain>
</file>

<file path=xl/sharedStrings.xml><?xml version="1.0" encoding="utf-8"?>
<sst xmlns="http://schemas.openxmlformats.org/spreadsheetml/2006/main" count="998" uniqueCount="404">
  <si>
    <t>Supplier
Number</t>
  </si>
  <si>
    <t>GL Class</t>
  </si>
  <si>
    <t>Item
Description</t>
  </si>
  <si>
    <t>Grand Total</t>
  </si>
  <si>
    <t>Wed</t>
  </si>
  <si>
    <t>Thurs</t>
  </si>
  <si>
    <t>Fri</t>
  </si>
  <si>
    <t>Sun</t>
  </si>
  <si>
    <t>Mon</t>
  </si>
  <si>
    <t>Tues</t>
  </si>
  <si>
    <t>Last Week</t>
  </si>
  <si>
    <t>Grocery Service</t>
  </si>
  <si>
    <t>Qty Ordered</t>
  </si>
  <si>
    <t>Qty Cancelled</t>
  </si>
  <si>
    <t>Qty Cancelled Of Bestway</t>
  </si>
  <si>
    <t>Service</t>
  </si>
  <si>
    <t>Service Excluding Bestway</t>
  </si>
  <si>
    <t>Category</t>
  </si>
  <si>
    <t>All</t>
  </si>
  <si>
    <t>Qty Cancelled Of supplier failrue</t>
  </si>
  <si>
    <t xml:space="preserve">Demand Led Service Level % (Store Delivery Date)
</t>
  </si>
  <si>
    <t>Average</t>
  </si>
  <si>
    <t>IN01 - Lager,Beer,Cider</t>
  </si>
  <si>
    <t>IN02 - Spirits</t>
  </si>
  <si>
    <t>IN03 - Wine</t>
  </si>
  <si>
    <t>IN04 - Impulse</t>
  </si>
  <si>
    <t>IN05 - Grocery</t>
  </si>
  <si>
    <t>IN06 - Tobacco</t>
  </si>
  <si>
    <t>IN07 - Soft Drinks</t>
  </si>
  <si>
    <t>IN08 - Crisps, Snacks, Nuts</t>
  </si>
  <si>
    <t>IN09 - E-Cigarettes</t>
  </si>
  <si>
    <t>IN51 - Carrier Bags</t>
  </si>
  <si>
    <t>Supplier Failure - Production Issue</t>
  </si>
  <si>
    <t>12336</t>
  </si>
  <si>
    <t>&lt;&gt;</t>
  </si>
  <si>
    <t>,</t>
  </si>
  <si>
    <t>N699439</t>
  </si>
  <si>
    <t>N691232</t>
  </si>
  <si>
    <t>N698715</t>
  </si>
  <si>
    <t>EU11006</t>
  </si>
  <si>
    <t>N697250</t>
  </si>
  <si>
    <t>N692266</t>
  </si>
  <si>
    <t>N697454</t>
  </si>
  <si>
    <t>N697883</t>
  </si>
  <si>
    <t xml:space="preserve"> N697250</t>
  </si>
  <si>
    <t xml:space="preserve"> N699439</t>
  </si>
  <si>
    <t xml:space="preserve"> N698715</t>
  </si>
  <si>
    <t xml:space="preserve"> N697454</t>
  </si>
  <si>
    <t xml:space="preserve"> EU11006</t>
  </si>
  <si>
    <t xml:space="preserve"> N697586</t>
  </si>
  <si>
    <t xml:space="preserve"> N694727</t>
  </si>
  <si>
    <t xml:space="preserve"> N695554</t>
  </si>
  <si>
    <t xml:space="preserve"> N699034</t>
  </si>
  <si>
    <t xml:space="preserve"> N697234</t>
  </si>
  <si>
    <t xml:space="preserve"> N700673</t>
  </si>
  <si>
    <t xml:space="preserve"> N698885</t>
  </si>
  <si>
    <t>11465</t>
  </si>
  <si>
    <t>12169</t>
  </si>
  <si>
    <t xml:space="preserve"> </t>
  </si>
  <si>
    <t>CA</t>
  </si>
  <si>
    <t>EA</t>
  </si>
  <si>
    <t>C1</t>
  </si>
  <si>
    <t>ETA</t>
  </si>
  <si>
    <t>Comments</t>
  </si>
  <si>
    <t>115035 - E &amp; J GALLO WINERY EUROPE</t>
  </si>
  <si>
    <t>115131 - Mars Wrigley Confectionery UK Limited</t>
  </si>
  <si>
    <t>N697951</t>
  </si>
  <si>
    <t>SKITTLES FRUITS 152G</t>
  </si>
  <si>
    <t>Item
Number</t>
  </si>
  <si>
    <t>UOM - Primary</t>
  </si>
  <si>
    <t>% Of OOS</t>
  </si>
  <si>
    <t>Date</t>
  </si>
  <si>
    <t>Reason</t>
  </si>
  <si>
    <t xml:space="preserve">Scrapped </t>
  </si>
  <si>
    <t>% OOS</t>
  </si>
  <si>
    <t>`</t>
  </si>
  <si>
    <t>Scrapped</t>
  </si>
  <si>
    <t>Now In</t>
  </si>
  <si>
    <t>Tbc</t>
  </si>
  <si>
    <t>109111 - INTERCONTINENTAL BRANDS LTD</t>
  </si>
  <si>
    <t>12537</t>
  </si>
  <si>
    <t>MESSER SCHMITT 50CL PMP</t>
  </si>
  <si>
    <t>115254 - PERNOD RICARD UK LTD</t>
  </si>
  <si>
    <t>110509 - ACCOLADE WINES</t>
  </si>
  <si>
    <t>108521 - HALEWOOD INTERNATIONAL (HALL &amp; BRAMLEY)</t>
  </si>
  <si>
    <t>12556</t>
  </si>
  <si>
    <t>RED SQUARE VODKA 35CL PMP£7.29</t>
  </si>
  <si>
    <t>106981 - DANONE WATERS (UK &amp; IRELAND) LTD</t>
  </si>
  <si>
    <t>137550 - MONDELEZ UK LTD ( CADBURY )</t>
  </si>
  <si>
    <t>IN07 - Soft Drinks (CVR)</t>
  </si>
  <si>
    <t>144338 - BESTWAY WHOLESALE</t>
  </si>
  <si>
    <t>5445</t>
  </si>
  <si>
    <t>E/FALLS WHTE ZINF 187ML</t>
  </si>
  <si>
    <t>137525 - FREIXENET COPESTICK LTD</t>
  </si>
  <si>
    <t>9895</t>
  </si>
  <si>
    <t>I HEART PROSECCO 20CL</t>
  </si>
  <si>
    <t>Supplier Failure - Delivery Date Change</t>
  </si>
  <si>
    <t>108636 - DUNHILLS HARIBO</t>
  </si>
  <si>
    <t>N698452</t>
  </si>
  <si>
    <t>HARIBO SQUIDGLETS 160G PM£1</t>
  </si>
  <si>
    <t>IN05 - Grocery (CVR)</t>
  </si>
  <si>
    <t>12191</t>
  </si>
  <si>
    <t>ECHO FALLS ROSE 75CL</t>
  </si>
  <si>
    <t>N463670</t>
  </si>
  <si>
    <t>MARS DUO 78.8G</t>
  </si>
  <si>
    <t>5208</t>
  </si>
  <si>
    <t>BREFOOT WHTE ZINF 75CL</t>
  </si>
  <si>
    <t>IN08 - Crisps, Snacks, Nuts (CVR)</t>
  </si>
  <si>
    <t>114198 - WALKERS CRISPS LTD</t>
  </si>
  <si>
    <t>N694320</t>
  </si>
  <si>
    <t>WALK M/UP SPICY 120G</t>
  </si>
  <si>
    <t>108847 - HI-SPIRITS</t>
  </si>
  <si>
    <t>N432780</t>
  </si>
  <si>
    <t>TWIX XTRA 75G/85G</t>
  </si>
  <si>
    <t>N509050</t>
  </si>
  <si>
    <t>MILK BOUNTY 57G</t>
  </si>
  <si>
    <t>115158 - MARS UK</t>
  </si>
  <si>
    <t>112301 - BRITISH AMERICAN TOBACCO UK LTD</t>
  </si>
  <si>
    <t>IN06 - Tobacco (CVR)</t>
  </si>
  <si>
    <t>187160 - Paragon Brands Ltd</t>
  </si>
  <si>
    <t>163301 - Enoitalia SPA</t>
  </si>
  <si>
    <t>N692827</t>
  </si>
  <si>
    <t>TWIX 50G</t>
  </si>
  <si>
    <t>110832 - MORRIS &amp; SON ( LEEDS ) LTD</t>
  </si>
  <si>
    <t>N693019</t>
  </si>
  <si>
    <t>KEEPER CHOICE CHOC ASSORT 400G</t>
  </si>
  <si>
    <t>9390</t>
  </si>
  <si>
    <t>S/COMFORT 35CL PM9.99</t>
  </si>
  <si>
    <t>113435 - TAYTO (NI) LTD</t>
  </si>
  <si>
    <t>N700880</t>
  </si>
  <si>
    <t>MR PORKY GOLD 40G</t>
  </si>
  <si>
    <t>N698348</t>
  </si>
  <si>
    <t>EXTRA SPEARMINT PMP 46 BOTTLE</t>
  </si>
  <si>
    <t>N698346</t>
  </si>
  <si>
    <t>EXTRAWHITE BUBBLEMINT PMP46BTL</t>
  </si>
  <si>
    <t>12838</t>
  </si>
  <si>
    <t>VITIS NOSTRA DELLE VENEZIE 75C</t>
  </si>
  <si>
    <t>N696245</t>
  </si>
  <si>
    <t>MALTESERS PCH 93G</t>
  </si>
  <si>
    <t>Supplier Failure - Supplier Not Delivering To North Of England</t>
  </si>
  <si>
    <t>114841 - Freixenet copestick LTD</t>
  </si>
  <si>
    <t>6113</t>
  </si>
  <si>
    <t>I HEART P/GRIG 75CL</t>
  </si>
  <si>
    <t>N691782</t>
  </si>
  <si>
    <t>WRIG EXT WHTE S/FREE GUM 16G</t>
  </si>
  <si>
    <t>114964 - DIAGEO</t>
  </si>
  <si>
    <t>11917</t>
  </si>
  <si>
    <t>SMIRNOFF 20CL PM5.49</t>
  </si>
  <si>
    <t>N692220</t>
  </si>
  <si>
    <t>WRIG EXT S/BERRY 16G</t>
  </si>
  <si>
    <t>N698010</t>
  </si>
  <si>
    <t>MILKY WAY ST (TWIN) 43G</t>
  </si>
  <si>
    <t>N221270</t>
  </si>
  <si>
    <t>GALAXY 42G</t>
  </si>
  <si>
    <t>110470 - ATOM SUPPLIES LTD</t>
  </si>
  <si>
    <t>5495</t>
  </si>
  <si>
    <t>BOLS TRIPLE SEC LIQUEUR 50CL</t>
  </si>
  <si>
    <t>N698893</t>
  </si>
  <si>
    <t>BESTONE FOIL 99P</t>
  </si>
  <si>
    <t>N697405</t>
  </si>
  <si>
    <t>EXTRA ICE S/MINT</t>
  </si>
  <si>
    <t>N221200</t>
  </si>
  <si>
    <t>MARS BARS STD 58G</t>
  </si>
  <si>
    <t>109760 - KIMBERLEY CLARK LTD</t>
  </si>
  <si>
    <t>N699460</t>
  </si>
  <si>
    <t>ANDREX 4 ROLL 2.50 PMP</t>
  </si>
  <si>
    <t>N692842</t>
  </si>
  <si>
    <t>WRIG JUICY FRT 7 STICK 18G</t>
  </si>
  <si>
    <t>105443 - BOUTINOT LTD</t>
  </si>
  <si>
    <t>12407</t>
  </si>
  <si>
    <t>BELLES COTES DU RHONE VILLAGE</t>
  </si>
  <si>
    <t>N242630</t>
  </si>
  <si>
    <t>VOLVIC 1.5L</t>
  </si>
  <si>
    <t>N692984</t>
  </si>
  <si>
    <t>VOLVIC TOF S/BERRY 1.5L</t>
  </si>
  <si>
    <t>N698375</t>
  </si>
  <si>
    <t>VOLVIC TOF LEM&amp;LIME 50CL</t>
  </si>
  <si>
    <t>N700622</t>
  </si>
  <si>
    <t>TOF MANGO&amp;PASS/FRUIT 1.5L</t>
  </si>
  <si>
    <t>108257 - GLAXO SMITHKLINE BEECHAM</t>
  </si>
  <si>
    <t>313040</t>
  </si>
  <si>
    <t>YATES AUSSIE WHTE 1.5L</t>
  </si>
  <si>
    <t>109639 - CAMPARI UK</t>
  </si>
  <si>
    <t>12210</t>
  </si>
  <si>
    <t>MAGNUM TONIC WINE 200ML</t>
  </si>
  <si>
    <t>Volume Increase</t>
  </si>
  <si>
    <t>115393 - UNITED BISCUITS (UK) LTD</t>
  </si>
  <si>
    <t>N701572</t>
  </si>
  <si>
    <t>MCVITIES JAFFA JONUT 43G</t>
  </si>
  <si>
    <t>N701580</t>
  </si>
  <si>
    <t>MINI CHEDDARS STKS GRILCHDR</t>
  </si>
  <si>
    <t>N701581</t>
  </si>
  <si>
    <t>MINI CHEDDARS STKS T/CHDR 150G</t>
  </si>
  <si>
    <t>111122 - A.G. BARR PLC</t>
  </si>
  <si>
    <t>N603010</t>
  </si>
  <si>
    <t>A/WAVES CHRY 10X16G</t>
  </si>
  <si>
    <t>N693006</t>
  </si>
  <si>
    <t>A/WAVES BLKCUR 16G</t>
  </si>
  <si>
    <t>N605503</t>
  </si>
  <si>
    <t>A/WAVES BLK MINT 16G</t>
  </si>
  <si>
    <t>N221290</t>
  </si>
  <si>
    <t>GALAXY CAR 48G</t>
  </si>
  <si>
    <t>N701045</t>
  </si>
  <si>
    <t>GALAXY ORANGE BLOCK PMP £1</t>
  </si>
  <si>
    <t>N699550</t>
  </si>
  <si>
    <t>ANDREX 4 ROLL QUILTS PM £2.50</t>
  </si>
  <si>
    <t>N699297</t>
  </si>
  <si>
    <t>SKITTLES FRUIT 45G</t>
  </si>
  <si>
    <t>N695200</t>
  </si>
  <si>
    <t>BOUNTY DRK TWIN 57G</t>
  </si>
  <si>
    <t>N696043</t>
  </si>
  <si>
    <t>WALK ROAST CHICKEN 32.5G</t>
  </si>
  <si>
    <t>N696247</t>
  </si>
  <si>
    <t>GALAXY MINSTRELS PCH 130G</t>
  </si>
  <si>
    <t>115385 - UNITED BISCUITS (UK) LTD</t>
  </si>
  <si>
    <t>N221310</t>
  </si>
  <si>
    <t>RIPPLE 33G</t>
  </si>
  <si>
    <t>N698618</t>
  </si>
  <si>
    <t>BESTONE BOURBON CREAM 150G 49P</t>
  </si>
  <si>
    <t>N692388</t>
  </si>
  <si>
    <t>HUBBA BUBBA S/BERRY 21G</t>
  </si>
  <si>
    <t>1149</t>
  </si>
  <si>
    <t>GALLO FV WHTE ZINF 75CL</t>
  </si>
  <si>
    <t>N700810</t>
  </si>
  <si>
    <t>CADBURY WISPA GOLD 48G PMP 60P</t>
  </si>
  <si>
    <t>9591</t>
  </si>
  <si>
    <t>ABSOLUT BLUE 5CL</t>
  </si>
  <si>
    <t>N701125</t>
  </si>
  <si>
    <t>MILKY WAY MAGIC STARS 100G</t>
  </si>
  <si>
    <t>12793</t>
  </si>
  <si>
    <t>VITIS NOSTRA CHIANTI 75CL</t>
  </si>
  <si>
    <t>12789</t>
  </si>
  <si>
    <t>VITIS NOSTRA MONTE DOC 75CL</t>
  </si>
  <si>
    <t>12837</t>
  </si>
  <si>
    <t>VITIS NOSTRA DELLE VEN BLUSH</t>
  </si>
  <si>
    <t>10759</t>
  </si>
  <si>
    <t>RUSSIAN STD VODKA 20CL 38%</t>
  </si>
  <si>
    <t>Import Order - Stock Not Ready</t>
  </si>
  <si>
    <t>Import Order - Awaiting For Stock Collection From Italy</t>
  </si>
  <si>
    <t>IN03 - Wine (CVR)</t>
  </si>
  <si>
    <t xml:space="preserve">IN02 - Spirits (CVR)                 </t>
  </si>
  <si>
    <t xml:space="preserve">IN04 - Impulse (CVR)                 </t>
  </si>
  <si>
    <t>115369 - TREASURY WINE ESTATES  EMEA</t>
  </si>
  <si>
    <t>337250</t>
  </si>
  <si>
    <t>B/HILL WHTE ZINF 75CL</t>
  </si>
  <si>
    <t>N701560</t>
  </si>
  <si>
    <t>BARR SOUR BERRY 500ML PM79P</t>
  </si>
  <si>
    <t>N701559</t>
  </si>
  <si>
    <t>BARR SOUR APPLE 500ML PM79P</t>
  </si>
  <si>
    <t>112029 - RED BULL COMPANY LTD</t>
  </si>
  <si>
    <t>N695884</t>
  </si>
  <si>
    <t>RED BULL ENERGY 4X250ML</t>
  </si>
  <si>
    <t>1942</t>
  </si>
  <si>
    <t>E/FALLS WHTE ZINF 75CL</t>
  </si>
  <si>
    <t>N695593</t>
  </si>
  <si>
    <t>EVIAN 50CL</t>
  </si>
  <si>
    <t>N697609</t>
  </si>
  <si>
    <t>VOLVIC TOF S/FREE S/BERRY 50CL</t>
  </si>
  <si>
    <t>111616 - PLB GROUP LTD</t>
  </si>
  <si>
    <t>12369</t>
  </si>
  <si>
    <t>MOUNT ROZIER CHENIN BLANC 75CL</t>
  </si>
  <si>
    <t>3200</t>
  </si>
  <si>
    <t>E/FALLS P/GRIG 75CL</t>
  </si>
  <si>
    <t>114083 - VIMTO SOFT DRINKS</t>
  </si>
  <si>
    <t>N700997</t>
  </si>
  <si>
    <t>VIMTO ZERO CAN 330ML PM59P</t>
  </si>
  <si>
    <t>113443 - TAYLORS OF HARROGATE</t>
  </si>
  <si>
    <t>N697663</t>
  </si>
  <si>
    <t>YRKSHIRE TEA 80'S £2.99 PMP</t>
  </si>
  <si>
    <t>TT11180</t>
  </si>
  <si>
    <t>PALL MALL KS SHIFT 20S</t>
  </si>
  <si>
    <t>106411 - CIDER OF SWEDEN LTD</t>
  </si>
  <si>
    <t>11732</t>
  </si>
  <si>
    <t>KOPPARBERG STRA&amp;LIME GIN 250ML</t>
  </si>
  <si>
    <t>TT11183</t>
  </si>
  <si>
    <t>PALL MALL SK FLOW BLUE 20</t>
  </si>
  <si>
    <t>12054</t>
  </si>
  <si>
    <t>DARK HORSE SAUV/BL 75CL</t>
  </si>
  <si>
    <t>162405 - JOHN E FELLS &amp; SONS - Australia (non ap)</t>
  </si>
  <si>
    <t>12040</t>
  </si>
  <si>
    <t>YALUMBA Y SERIES VIOGNER 75CL</t>
  </si>
  <si>
    <t>110445 - MAST JAEGERMESITER UK LTD</t>
  </si>
  <si>
    <t>3350</t>
  </si>
  <si>
    <t>JAGERMEISTER 70CL</t>
  </si>
  <si>
    <t>115051 - HATCH MANSFIELD AGENCIES LTD</t>
  </si>
  <si>
    <t>12036</t>
  </si>
  <si>
    <t>CVNE RIOJA CRIANZA 75CL</t>
  </si>
  <si>
    <t>12027</t>
  </si>
  <si>
    <t>YATES AUSSIE WHTE 70CL</t>
  </si>
  <si>
    <t>11117</t>
  </si>
  <si>
    <t>MALFY GIN ARANCIA 70CL</t>
  </si>
  <si>
    <t>178298 - Brown-Forman Beverages UK Ltd</t>
  </si>
  <si>
    <t>12508</t>
  </si>
  <si>
    <t>JACK DANIELS HONEY 5CL</t>
  </si>
  <si>
    <t>112547 - HEINEKEN UK  (BACS)</t>
  </si>
  <si>
    <t>IN01 - Lager,Beer,Cider (CVR)</t>
  </si>
  <si>
    <t>11438</t>
  </si>
  <si>
    <t>BIRRA MORETTI 12X330ML</t>
  </si>
  <si>
    <t>N695405</t>
  </si>
  <si>
    <t>HUGGIES PURE WIPES 56S</t>
  </si>
  <si>
    <t>110761 - MOET HENNESSY UK LTD</t>
  </si>
  <si>
    <t>1880</t>
  </si>
  <si>
    <t>VEUVE CLICQUOT YELLOW (BOX) 75</t>
  </si>
  <si>
    <t>107377 - THE DRINKS COMPANY LTD</t>
  </si>
  <si>
    <t>5314</t>
  </si>
  <si>
    <t>SIERRA TEQUILA SILVER 50CL</t>
  </si>
  <si>
    <t>6392</t>
  </si>
  <si>
    <t>TEQUILA ROSE STRAWBERRY 70CL</t>
  </si>
  <si>
    <t>111237 - MOLSON COORS BREWING COMPANY (UK) LTD</t>
  </si>
  <si>
    <t>10098</t>
  </si>
  <si>
    <t>COORS LGHT 6X330ML</t>
  </si>
  <si>
    <t>107861 - FELIX SOLIS AVANTIS S.A</t>
  </si>
  <si>
    <t>9033</t>
  </si>
  <si>
    <t>MARQUES DE ROCAS RED 75CL</t>
  </si>
  <si>
    <t>9035</t>
  </si>
  <si>
    <t>MARQUES DE ROCAS ROSE 75CL</t>
  </si>
  <si>
    <t>12017</t>
  </si>
  <si>
    <t>MUCHO MAS RED WINE 75CL</t>
  </si>
  <si>
    <t>N700386</t>
  </si>
  <si>
    <t>VIMTO ORANGE STRAWB LIME 2LTR</t>
  </si>
  <si>
    <t>10754</t>
  </si>
  <si>
    <t>MEDUSA ALBARINO 75CL</t>
  </si>
  <si>
    <t>107094 - DELEGAT EUROPE  LTD</t>
  </si>
  <si>
    <t>12060</t>
  </si>
  <si>
    <t>OYSTER BAY MRLT 75CL</t>
  </si>
  <si>
    <t>104002 - BOUTINOT LTD</t>
  </si>
  <si>
    <t>11956</t>
  </si>
  <si>
    <t>THE MEETING POINT MERLOT</t>
  </si>
  <si>
    <t>N701585</t>
  </si>
  <si>
    <t>WALKERS FISH &amp; CHIPS 65G PMP</t>
  </si>
  <si>
    <t>N691155</t>
  </si>
  <si>
    <t>M&amp;M PNUT PCH 125G</t>
  </si>
  <si>
    <t>N701347</t>
  </si>
  <si>
    <t>PED MIXED 12X100G £3.75</t>
  </si>
  <si>
    <t>11468</t>
  </si>
  <si>
    <t>COLUMBIA CHARDONNAY 75CL</t>
  </si>
  <si>
    <t>N601310</t>
  </si>
  <si>
    <t>BOUNTY TRIO 85G</t>
  </si>
  <si>
    <t>N698767</t>
  </si>
  <si>
    <t>STARBURST GUM REDBERRY 5 STICK</t>
  </si>
  <si>
    <t>122518 - Heineken Cider</t>
  </si>
  <si>
    <t>12660</t>
  </si>
  <si>
    <t>STRONGBOW 4X568ML</t>
  </si>
  <si>
    <t>12882</t>
  </si>
  <si>
    <t>STRONGBOW DARK FRUIT 4X568ML</t>
  </si>
  <si>
    <t>161496 - GM Drinks Ltd</t>
  </si>
  <si>
    <t>12568</t>
  </si>
  <si>
    <t>INDOMITA SAV BLANC</t>
  </si>
  <si>
    <t>9034</t>
  </si>
  <si>
    <t>MARQUES DE ROCAS WHTE 75CL</t>
  </si>
  <si>
    <t>12039</t>
  </si>
  <si>
    <t>YALUMBA Y SERIES P/GRIG 75CL</t>
  </si>
  <si>
    <t>N697966</t>
  </si>
  <si>
    <t>MAX STRONG JALAP &amp; CHEESE 150G</t>
  </si>
  <si>
    <t>N698752</t>
  </si>
  <si>
    <t>BESTONE SLCD BEETROOT 340G</t>
  </si>
  <si>
    <t>N699211</t>
  </si>
  <si>
    <t>LUCZ SPRT FRT PUNCH 500ML</t>
  </si>
  <si>
    <t>105785 - BRITVIC SOFT DRINKS LTD</t>
  </si>
  <si>
    <t>N697611</t>
  </si>
  <si>
    <t>TANGO ORAN 500ML</t>
  </si>
  <si>
    <t>11739</t>
  </si>
  <si>
    <t>COUNTRY MANOR MED DRY 3L</t>
  </si>
  <si>
    <t>N694321</t>
  </si>
  <si>
    <t>WALK M/UP CHSE 120G</t>
  </si>
  <si>
    <t>N221430</t>
  </si>
  <si>
    <t>M&amp;M PNUTS 45G</t>
  </si>
  <si>
    <t>N698705</t>
  </si>
  <si>
    <t>B/O BICARB SODA 65P</t>
  </si>
  <si>
    <t>N701418</t>
  </si>
  <si>
    <t>PEDIGREE DENTASTIX MED 5 STICK</t>
  </si>
  <si>
    <t>U88108</t>
  </si>
  <si>
    <t>PRINCES HOT DOGS SAUS 400G</t>
  </si>
  <si>
    <t>12114</t>
  </si>
  <si>
    <t>RED SQUARE VODKA 70CL</t>
  </si>
  <si>
    <t>165446 - Premium CBD Limited</t>
  </si>
  <si>
    <t>N699890</t>
  </si>
  <si>
    <t>FOSTERS MIXED 12.5G</t>
  </si>
  <si>
    <t>N698783</t>
  </si>
  <si>
    <t>HUBBA BUBBA ORG B/GUM 35G</t>
  </si>
  <si>
    <t>114391 - AB INBEV UK LTD</t>
  </si>
  <si>
    <t>12160</t>
  </si>
  <si>
    <t>BECKS 660ML 4%</t>
  </si>
  <si>
    <t>12828</t>
  </si>
  <si>
    <t>CA DE LAGO PINOT GRIGIO 75CL</t>
  </si>
  <si>
    <t>N701004</t>
  </si>
  <si>
    <t>NIK NAKS NICE'N'SPICY 75G PM£1</t>
  </si>
  <si>
    <t>N696244</t>
  </si>
  <si>
    <t>REVELS PCH 112G</t>
  </si>
  <si>
    <t>N694270</t>
  </si>
  <si>
    <t>STARBURST ORG 45G</t>
  </si>
  <si>
    <t>N699183</t>
  </si>
  <si>
    <t>TWIX WHITE STANDARD TWIN 46G</t>
  </si>
  <si>
    <t>N699908</t>
  </si>
  <si>
    <t>BESTONE NICE BISCUITS PMP 69P</t>
  </si>
  <si>
    <t>9829</t>
  </si>
  <si>
    <t>BULLEIT BOURB 70CL</t>
  </si>
  <si>
    <t>Import Order - ETA London 25/09/21</t>
  </si>
  <si>
    <t>Import Order - ETA London 13/11/21</t>
  </si>
  <si>
    <t>Import Order - ETA London 9/10/21</t>
  </si>
  <si>
    <t>TBC</t>
  </si>
  <si>
    <t>Delisted</t>
  </si>
  <si>
    <t>Supplier Restricted Order - Awaiting resolution</t>
  </si>
  <si>
    <t>Supplier Restricted Order - Now Resolved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</si>
</sst>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£&quot;#,##0;[Red]\-&quot;£&quot;#,##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;\-#,##0.0"/>
    <numFmt numFmtId="165" formatCode="0.0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80808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4" fillId="0" borderId="1" xfId="0" applyFont="1" applyBorder="1"/>
    <xf numFmtId="165" fontId="0" fillId="0" borderId="0" xfId="0" applyNumberFormat="1"/>
    <xf numFmtId="14" fontId="0" fillId="0" borderId="0" xfId="0" applyNumberFormat="1"/>
    <xf numFmtId="3" fontId="0" fillId="0" borderId="0" xfId="0" applyNumberFormat="1"/>
    <xf numFmtId="6" fontId="0" fillId="0" borderId="0" xfId="0" applyNumberFormat="1"/>
    <xf numFmtId="2" fontId="0" fillId="0" borderId="1" xfId="0" applyNumberFormat="1" applyBorder="1"/>
    <xf numFmtId="0" fontId="5" fillId="0" borderId="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" fontId="5" fillId="0" borderId="10" xfId="0" applyNumberFormat="1" applyFont="1" applyFill="1" applyBorder="1" applyAlignment="1">
      <alignment horizontal="center" vertical="center" wrapText="1"/>
    </xf>
    <xf numFmtId="16" fontId="5" fillId="0" borderId="11" xfId="0" applyNumberFormat="1" applyFont="1" applyFill="1" applyBorder="1" applyAlignment="1">
      <alignment horizontal="center" vertical="center" wrapText="1"/>
    </xf>
    <xf numFmtId="16" fontId="5" fillId="0" borderId="1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164" fontId="5" fillId="0" borderId="14" xfId="0" applyNumberFormat="1" applyFont="1" applyFill="1" applyBorder="1" applyAlignment="1">
      <alignment horizontal="center" vertical="center"/>
    </xf>
    <xf numFmtId="37" fontId="7" fillId="0" borderId="15" xfId="0" applyNumberFormat="1" applyFont="1" applyFill="1" applyBorder="1" applyAlignment="1">
      <alignment horizontal="left" vertical="center"/>
    </xf>
    <xf numFmtId="37" fontId="7" fillId="0" borderId="16" xfId="0" applyNumberFormat="1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37" fontId="2" fillId="0" borderId="17" xfId="0" applyNumberFormat="1" applyFont="1" applyFill="1" applyBorder="1" applyAlignment="1">
      <alignment horizontal="left" vertical="center"/>
    </xf>
    <xf numFmtId="37" fontId="2" fillId="0" borderId="18" xfId="0" applyNumberFormat="1" applyFont="1" applyFill="1" applyBorder="1" applyAlignment="1">
      <alignment horizontal="left" vertical="center"/>
    </xf>
    <xf numFmtId="2" fontId="0" fillId="0" borderId="0" xfId="0" applyNumberFormat="1"/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10" fontId="0" fillId="0" borderId="1" xfId="0" applyNumberFormat="1" applyBorder="1"/>
    <xf numFmtId="14" fontId="0" fillId="0" borderId="1" xfId="0" applyNumberFormat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/>
    </xf>
    <xf numFmtId="37" fontId="7" fillId="0" borderId="24" xfId="0" applyNumberFormat="1" applyFont="1" applyFill="1" applyBorder="1" applyAlignment="1">
      <alignment horizontal="left" vertical="center"/>
    </xf>
    <xf numFmtId="14" fontId="7" fillId="0" borderId="15" xfId="0" applyNumberFormat="1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</cellXfs>
  <cellStyles count="7"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Percent" xfId="1"/>
  </cellStyles>
  <dxfs count="111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numFmt numFmtId="14" formatCode="0.00%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ael Tynan" refreshedDate="44463.611420833331" createdVersion="5" refreshedVersion="5" minRefreshableVersion="3" recordCount="129">
  <cacheSource type="worksheet">
    <worksheetSource ref="A1:H130" sheet="List of out of stocks &gt; 5"/>
  </cacheSource>
  <cacheFields count="9">
    <cacheField name="Supplier_x000a_Number" numFmtId="0">
      <sharedItems/>
    </cacheField>
    <cacheField name="GL Class" numFmtId="0">
      <sharedItems/>
    </cacheField>
    <cacheField name="Item_x000a_Number" numFmtId="0">
      <sharedItems/>
    </cacheField>
    <cacheField name="Item_x000a_Description" numFmtId="0">
      <sharedItems/>
    </cacheField>
    <cacheField name="UOM - Primary" numFmtId="0">
      <sharedItems/>
    </cacheField>
    <cacheField name="Scrapped" numFmtId="37">
      <sharedItems containsSemiMixedTypes="0" containsString="0" containsNumber="1" containsInteger="1" minValue="6" maxValue="123"/>
    </cacheField>
    <cacheField name="ETA" numFmtId="14">
      <sharedItems containsDate="1" containsMixedTypes="1" minDate="2021-09-05T00:00:00" maxDate="2021-11-28T00:00:00" count="17">
        <d v="2021-10-05T00:00:00"/>
        <d v="2021-09-26T00:00:00"/>
        <d v="2021-09-27T00:00:00"/>
        <d v="2021-09-28T00:00:00"/>
        <d v="2021-10-01T00:00:00"/>
        <d v="2021-10-04T00:00:00"/>
        <d v="2021-10-06T00:00:00"/>
        <d v="2021-10-11T00:00:00"/>
        <d v="2021-10-15T00:00:00"/>
        <d v="2021-10-20T00:00:00"/>
        <d v="2021-10-25T00:00:00"/>
        <d v="2021-11-01T00:00:00"/>
        <d v="2021-11-27T00:00:00"/>
        <s v="Delisted"/>
        <s v="Now In"/>
        <s v="TBC"/>
        <d v="2021-09-05T00:00:00" u="1"/>
      </sharedItems>
    </cacheField>
    <cacheField name="Comments" numFmtId="0">
      <sharedItems count="11">
        <s v="Supplier Failure - Production Issue"/>
        <s v="Supplier Failure - Supplier Not Delivering To North Of England"/>
        <s v="Import Order - Stock Not Ready"/>
        <s v="Supplier Failure - Delivery Date Change"/>
        <s v="Volume Increase"/>
        <s v="Supplier Restricted Order - Now Resolved"/>
        <s v="Import Order - ETA London 25/09/21"/>
        <s v="Import Order - ETA London 9/10/21"/>
        <s v="Import Order - Awaiting For Stock Collection From Italy"/>
        <s v="Import Order - ETA London 13/11/21"/>
        <s v="Supplier Restricted Order - Awaiting resolution"/>
      </sharedItems>
    </cacheField>
    <cacheField name="%" numFmtId="0" formula="Scrapped/38239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">
  <r>
    <s v="108521 - HALEWOOD INTERNATIONAL (HALL &amp; BRAMLEY)"/>
    <s v="IN02 - Spirits (CVR)                 "/>
    <s v="6392"/>
    <s v="TEQUILA ROSE STRAWBERRY 70CL"/>
    <s v="EA"/>
    <n v="11"/>
    <x v="0"/>
    <x v="0"/>
  </r>
  <r>
    <s v="112547 - HEINEKEN UK  (BACS)"/>
    <s v="IN01 - Lager,Beer,Cider (CVR)"/>
    <s v="11438"/>
    <s v="BIRRA MORETTI 12X330ML"/>
    <s v="CA"/>
    <n v="11"/>
    <x v="1"/>
    <x v="0"/>
  </r>
  <r>
    <s v="115131 - Mars Wrigley Confectionery UK Limited"/>
    <s v="IN04 - Impulse (CVR)                 "/>
    <s v="N432780"/>
    <s v="TWIX XTRA 75G/85G"/>
    <s v="CA"/>
    <n v="31"/>
    <x v="1"/>
    <x v="1"/>
  </r>
  <r>
    <s v="115131 - Mars Wrigley Confectionery UK Limited"/>
    <s v="IN04 - Impulse (CVR)                 "/>
    <s v="N463670"/>
    <s v="MARS DUO 78.8G"/>
    <s v="CA"/>
    <n v="28"/>
    <x v="1"/>
    <x v="1"/>
  </r>
  <r>
    <s v="115131 - Mars Wrigley Confectionery UK Limited"/>
    <s v="IN04 - Impulse (CVR)                 "/>
    <s v="N692220"/>
    <s v="WRIG EXT S/BERRY 16G"/>
    <s v="C1"/>
    <n v="24"/>
    <x v="1"/>
    <x v="1"/>
  </r>
  <r>
    <s v="115131 - Mars Wrigley Confectionery UK Limited"/>
    <s v="IN04 - Impulse (CVR)                 "/>
    <s v="N691782"/>
    <s v="WRIG EXT WHTE S/FREE GUM 16G"/>
    <s v="C1"/>
    <n v="21"/>
    <x v="1"/>
    <x v="1"/>
  </r>
  <r>
    <s v="115131 - Mars Wrigley Confectionery UK Limited"/>
    <s v="IN04 - Impulse (CVR)                 "/>
    <s v="N698348"/>
    <s v="EXTRA SPEARMINT PMP 46 BOTTLE"/>
    <s v="C1"/>
    <n v="16"/>
    <x v="1"/>
    <x v="1"/>
  </r>
  <r>
    <s v="115131 - Mars Wrigley Confectionery UK Limited"/>
    <s v="IN04 - Impulse (CVR)                 "/>
    <s v="N698346"/>
    <s v="EXTRAWHITE BUBBLEMINT PMP46BTL"/>
    <s v="C1"/>
    <n v="13"/>
    <x v="1"/>
    <x v="1"/>
  </r>
  <r>
    <s v="115131 - Mars Wrigley Confectionery UK Limited"/>
    <s v="IN04 - Impulse (CVR)                 "/>
    <s v="N701045"/>
    <s v="GALAXY ORANGE BLOCK PMP £1"/>
    <s v="CA"/>
    <n v="13"/>
    <x v="1"/>
    <x v="1"/>
  </r>
  <r>
    <s v="115131 - Mars Wrigley Confectionery UK Limited"/>
    <s v="IN04 - Impulse (CVR)                 "/>
    <s v="N696247"/>
    <s v="GALAXY MINSTRELS PCH 130G"/>
    <s v="CA"/>
    <n v="12"/>
    <x v="1"/>
    <x v="1"/>
  </r>
  <r>
    <s v="115131 - Mars Wrigley Confectionery UK Limited"/>
    <s v="IN04 - Impulse (CVR)                 "/>
    <s v="N221200"/>
    <s v="MARS BARS STD 58G"/>
    <s v="CA"/>
    <n v="11"/>
    <x v="1"/>
    <x v="1"/>
  </r>
  <r>
    <s v="115131 - Mars Wrigley Confectionery UK Limited"/>
    <s v="IN04 - Impulse (CVR)                 "/>
    <s v="N699297"/>
    <s v="SKITTLES FRUIT 45G"/>
    <s v="CA"/>
    <n v="11"/>
    <x v="1"/>
    <x v="1"/>
  </r>
  <r>
    <s v="115131 - Mars Wrigley Confectionery UK Limited"/>
    <s v="IN04 - Impulse (CVR)                 "/>
    <s v="N221270"/>
    <s v="GALAXY 42G"/>
    <s v="CA"/>
    <n v="9"/>
    <x v="1"/>
    <x v="1"/>
  </r>
  <r>
    <s v="115131 - Mars Wrigley Confectionery UK Limited"/>
    <s v="IN04 - Impulse (CVR)                 "/>
    <s v="N221290"/>
    <s v="GALAXY CAR 48G"/>
    <s v="CA"/>
    <n v="8"/>
    <x v="1"/>
    <x v="1"/>
  </r>
  <r>
    <s v="115131 - Mars Wrigley Confectionery UK Limited"/>
    <s v="IN04 - Impulse (CVR)                 "/>
    <s v="N701125"/>
    <s v="MILKY WAY MAGIC STARS 100G"/>
    <s v="CA"/>
    <n v="8"/>
    <x v="1"/>
    <x v="1"/>
  </r>
  <r>
    <s v="115131 - Mars Wrigley Confectionery UK Limited"/>
    <s v="IN04 - Impulse (CVR)                 "/>
    <s v="N698010"/>
    <s v="MILKY WAY ST (TWIN) 43G"/>
    <s v="CA"/>
    <n v="8"/>
    <x v="1"/>
    <x v="1"/>
  </r>
  <r>
    <s v="115131 - Mars Wrigley Confectionery UK Limited"/>
    <s v="IN04 - Impulse (CVR)                 "/>
    <s v="N221430"/>
    <s v="M&amp;M PNUTS 45G"/>
    <s v="CA"/>
    <n v="7"/>
    <x v="1"/>
    <x v="1"/>
  </r>
  <r>
    <s v="114841 - Freixenet copestick LTD"/>
    <s v="IN03 - Wine (CVR)"/>
    <s v="6113"/>
    <s v="I HEART P/GRIG 75CL"/>
    <s v="CA"/>
    <n v="122"/>
    <x v="2"/>
    <x v="2"/>
  </r>
  <r>
    <s v="106981 - DANONE WATERS (UK &amp; IRELAND) LTD"/>
    <s v="IN07 - Soft Drinks (CVR)"/>
    <s v="N242630"/>
    <s v="VOLVIC 1.5L"/>
    <s v="CA"/>
    <n v="123"/>
    <x v="2"/>
    <x v="3"/>
  </r>
  <r>
    <s v="106981 - DANONE WATERS (UK &amp; IRELAND) LTD"/>
    <s v="IN07 - Soft Drinks (CVR)"/>
    <s v="N698375"/>
    <s v="VOLVIC TOF LEM&amp;LIME 50CL"/>
    <s v="CA"/>
    <n v="48"/>
    <x v="2"/>
    <x v="3"/>
  </r>
  <r>
    <s v="106981 - DANONE WATERS (UK &amp; IRELAND) LTD"/>
    <s v="IN07 - Soft Drinks (CVR)"/>
    <s v="N692984"/>
    <s v="VOLVIC TOF S/BERRY 1.5L"/>
    <s v="CA"/>
    <n v="40"/>
    <x v="2"/>
    <x v="3"/>
  </r>
  <r>
    <s v="106981 - DANONE WATERS (UK &amp; IRELAND) LTD"/>
    <s v="IN07 - Soft Drinks (CVR)"/>
    <s v="N700622"/>
    <s v="TOF MANGO&amp;PASS/FRUIT 1.5L"/>
    <s v="CA"/>
    <n v="18"/>
    <x v="2"/>
    <x v="3"/>
  </r>
  <r>
    <s v="106981 - DANONE WATERS (UK &amp; IRELAND) LTD"/>
    <s v="IN07 - Soft Drinks (CVR)"/>
    <s v="N695593"/>
    <s v="EVIAN 50CL"/>
    <s v="CA"/>
    <n v="19"/>
    <x v="2"/>
    <x v="3"/>
  </r>
  <r>
    <s v="106981 - DANONE WATERS (UK &amp; IRELAND) LTD"/>
    <s v="IN07 - Soft Drinks (CVR)"/>
    <s v="N697609"/>
    <s v="VOLVIC TOF S/FREE S/BERRY 50CL"/>
    <s v="CA"/>
    <n v="19"/>
    <x v="2"/>
    <x v="3"/>
  </r>
  <r>
    <s v="114198 - WALKERS CRISPS LTD"/>
    <s v="IN08 - Crisps, Snacks, Nuts (CVR)"/>
    <s v="N694320"/>
    <s v="WALK M/UP SPICY 120G"/>
    <s v="CA"/>
    <n v="14"/>
    <x v="2"/>
    <x v="0"/>
  </r>
  <r>
    <s v="114198 - WALKERS CRISPS LTD"/>
    <s v="IN08 - Crisps, Snacks, Nuts (CVR)"/>
    <s v="N696043"/>
    <s v="WALK ROAST CHICKEN 32.5G"/>
    <s v="CA"/>
    <n v="10"/>
    <x v="2"/>
    <x v="0"/>
  </r>
  <r>
    <s v="114198 - WALKERS CRISPS LTD"/>
    <s v="IN08 - Crisps, Snacks, Nuts (CVR)"/>
    <s v="N697966"/>
    <s v="MAX STRONG JALAP &amp; CHEESE 150G"/>
    <s v="CA"/>
    <n v="8"/>
    <x v="2"/>
    <x v="0"/>
  </r>
  <r>
    <s v="105785 - BRITVIC SOFT DRINKS LTD"/>
    <s v="IN07 - Soft Drinks (CVR)"/>
    <s v="N697611"/>
    <s v="TANGO ORAN 500ML"/>
    <s v="CA"/>
    <n v="7"/>
    <x v="2"/>
    <x v="0"/>
  </r>
  <r>
    <s v="109760 - KIMBERLEY CLARK LTD"/>
    <s v="IN05 - Grocery (CVR)"/>
    <s v="N699460"/>
    <s v="ANDREX 4 ROLL 2.50 PMP"/>
    <s v="CA"/>
    <n v="23"/>
    <x v="3"/>
    <x v="3"/>
  </r>
  <r>
    <s v="109760 - KIMBERLEY CLARK LTD"/>
    <s v="IN05 - Grocery (CVR)"/>
    <s v="N699550"/>
    <s v="ANDREX 4 ROLL QUILTS PM £2.50"/>
    <s v="CA"/>
    <n v="12"/>
    <x v="3"/>
    <x v="3"/>
  </r>
  <r>
    <s v="109760 - KIMBERLEY CLARK LTD"/>
    <s v="IN05 - Grocery (CVR)"/>
    <s v="N695405"/>
    <s v="HUGGIES PURE WIPES 56S"/>
    <s v="CA"/>
    <n v="11"/>
    <x v="3"/>
    <x v="3"/>
  </r>
  <r>
    <s v="107377 - THE DRINKS COMPANY LTD"/>
    <s v="IN02 - Spirits (CVR)                 "/>
    <s v="5314"/>
    <s v="SIERRA TEQUILA SILVER 50CL"/>
    <s v="EA"/>
    <n v="11"/>
    <x v="3"/>
    <x v="3"/>
  </r>
  <r>
    <s v="115393 - UNITED BISCUITS (UK) LTD"/>
    <s v="IN08 - Crisps, Snacks, Nuts (CVR)"/>
    <s v="N701581"/>
    <s v="MINI CHEDDARS STKS T/CHDR 150G"/>
    <s v="CA"/>
    <n v="26"/>
    <x v="3"/>
    <x v="0"/>
  </r>
  <r>
    <s v="115393 - UNITED BISCUITS (UK) LTD"/>
    <s v="IN08 - Crisps, Snacks, Nuts (CVR)"/>
    <s v="N701580"/>
    <s v="MINI CHEDDARS STKS GRILCHDR"/>
    <s v="CA"/>
    <n v="24"/>
    <x v="3"/>
    <x v="0"/>
  </r>
  <r>
    <s v="115385 - UNITED BISCUITS (UK) LTD"/>
    <s v="IN08 - Crisps, Snacks, Nuts (CVR)"/>
    <s v="N701004"/>
    <s v="NIK NAKS NICE'N'SPICY 75G PM£1"/>
    <s v="CA"/>
    <n v="6"/>
    <x v="3"/>
    <x v="0"/>
  </r>
  <r>
    <s v="112301 - BRITISH AMERICAN TOBACCO UK LTD"/>
    <s v="IN06 - Tobacco (CVR)"/>
    <s v="TT11180"/>
    <s v="PALL MALL KS SHIFT 20S"/>
    <s v="C1"/>
    <n v="14"/>
    <x v="3"/>
    <x v="0"/>
  </r>
  <r>
    <s v="112301 - BRITISH AMERICAN TOBACCO UK LTD"/>
    <s v="IN06 - Tobacco (CVR)"/>
    <s v="TT11183"/>
    <s v="PALL MALL SK FLOW BLUE 20"/>
    <s v="C1"/>
    <n v="13"/>
    <x v="3"/>
    <x v="0"/>
  </r>
  <r>
    <s v="115254 - PERNOD RICARD UK LTD"/>
    <s v="IN02 - Spirits (CVR)                 "/>
    <s v="9591"/>
    <s v="ABSOLUT BLUE 5CL"/>
    <s v="C1"/>
    <n v="6"/>
    <x v="3"/>
    <x v="0"/>
  </r>
  <r>
    <s v="115254 - PERNOD RICARD UK LTD"/>
    <s v="IN02 - Spirits (CVR)                 "/>
    <s v="11117"/>
    <s v="MALFY GIN ARANCIA 70CL"/>
    <s v="EA"/>
    <n v="12"/>
    <x v="3"/>
    <x v="0"/>
  </r>
  <r>
    <s v="115369 - TREASURY WINE ESTATES  EMEA"/>
    <s v="IN03 - Wine (CVR)"/>
    <s v="337250"/>
    <s v="B/HILL WHTE ZINF 75CL"/>
    <s v="CA"/>
    <n v="43"/>
    <x v="3"/>
    <x v="0"/>
  </r>
  <r>
    <s v="115158 - MARS UK"/>
    <s v="IN05 - Grocery (CVR)"/>
    <s v="N701347"/>
    <s v="PED MIXED 12X100G £3.75"/>
    <s v="CA"/>
    <n v="9"/>
    <x v="3"/>
    <x v="1"/>
  </r>
  <r>
    <s v="115158 - MARS UK"/>
    <s v="IN05 - Grocery (CVR)"/>
    <s v="N701418"/>
    <s v="PEDIGREE DENTASTIX MED 5 STICK"/>
    <s v="CA"/>
    <n v="7"/>
    <x v="3"/>
    <x v="1"/>
  </r>
  <r>
    <s v="107094 - DELEGAT EUROPE  LTD"/>
    <s v="IN03 - Wine (CVR)"/>
    <s v="12060"/>
    <s v="OYSTER BAY MRLT 75CL"/>
    <s v="CA"/>
    <n v="9"/>
    <x v="3"/>
    <x v="4"/>
  </r>
  <r>
    <s v="187160 - Paragon Brands Ltd"/>
    <s v="IN02 - Spirits (CVR)                 "/>
    <s v="10759"/>
    <s v="RUSSIAN STD VODKA 20CL 38%"/>
    <s v="EA"/>
    <n v="24"/>
    <x v="4"/>
    <x v="5"/>
  </r>
  <r>
    <s v="104002 - BOUTINOT LTD"/>
    <s v="IN03 - Wine (CVR)"/>
    <s v="11956"/>
    <s v="THE MEETING POINT MERLOT"/>
    <s v="CA"/>
    <n v="9"/>
    <x v="4"/>
    <x v="0"/>
  </r>
  <r>
    <s v="108257 - GLAXO SMITHKLINE BEECHAM"/>
    <s v="IN07 - Soft Drinks (CVR)"/>
    <s v="N699211"/>
    <s v="LUCZ SPRT FRT PUNCH 500ML"/>
    <s v="CA"/>
    <n v="7"/>
    <x v="4"/>
    <x v="0"/>
  </r>
  <r>
    <s v="108521 - HALEWOOD INTERNATIONAL (HALL &amp; BRAMLEY)"/>
    <s v="IN02 - Spirits (CVR)                 "/>
    <s v="12114"/>
    <s v="RED SQUARE VODKA 70CL"/>
    <s v="EA"/>
    <n v="7"/>
    <x v="4"/>
    <x v="0"/>
  </r>
  <r>
    <s v="108521 - HALEWOOD INTERNATIONAL (HALL &amp; BRAMLEY)"/>
    <s v="IN03 - Wine (CVR)"/>
    <s v="313040"/>
    <s v="YATES AUSSIE WHTE 1.5L"/>
    <s v="EA"/>
    <n v="17"/>
    <x v="4"/>
    <x v="0"/>
  </r>
  <r>
    <s v="108521 - HALEWOOD INTERNATIONAL (HALL &amp; BRAMLEY)"/>
    <s v="IN03 - Wine (CVR)"/>
    <s v="12027"/>
    <s v="YATES AUSSIE WHTE 70CL"/>
    <s v="CA"/>
    <n v="12"/>
    <x v="4"/>
    <x v="0"/>
  </r>
  <r>
    <s v="110509 - ACCOLADE WINES"/>
    <s v="IN03 - Wine (CVR)"/>
    <s v="12191"/>
    <s v="ECHO FALLS ROSE 75CL"/>
    <s v="CA"/>
    <n v="27"/>
    <x v="4"/>
    <x v="0"/>
  </r>
  <r>
    <s v="110509 - ACCOLADE WINES"/>
    <s v="IN03 - Wine (CVR)"/>
    <s v="5445"/>
    <s v="E/FALLS WHTE ZINF 187ML"/>
    <s v="CA"/>
    <n v="11"/>
    <x v="4"/>
    <x v="0"/>
  </r>
  <r>
    <s v="110509 - ACCOLADE WINES"/>
    <s v="IN03 - Wine (CVR)"/>
    <s v="1942"/>
    <s v="E/FALLS WHTE ZINF 75CL"/>
    <s v="CA"/>
    <n v="22"/>
    <x v="4"/>
    <x v="0"/>
  </r>
  <r>
    <s v="110509 - ACCOLADE WINES"/>
    <s v="IN03 - Wine (CVR)"/>
    <s v="11739"/>
    <s v="COUNTRY MANOR MED DRY 3L"/>
    <s v="CA"/>
    <n v="7"/>
    <x v="4"/>
    <x v="0"/>
  </r>
  <r>
    <s v="161496 - GM Drinks Ltd"/>
    <s v="IN03 - Wine (CVR)"/>
    <s v="12568"/>
    <s v="INDOMITA SAV BLANC"/>
    <s v="CA"/>
    <n v="8"/>
    <x v="5"/>
    <x v="2"/>
  </r>
  <r>
    <s v="111122 - A.G. BARR PLC"/>
    <s v="IN07 - Soft Drinks (CVR)"/>
    <s v="N701560"/>
    <s v="BARR SOUR BERRY 500ML PM79P"/>
    <s v="CA"/>
    <n v="32"/>
    <x v="5"/>
    <x v="0"/>
  </r>
  <r>
    <s v="111122 - A.G. BARR PLC"/>
    <s v="IN07 - Soft Drinks (CVR)"/>
    <s v="N701559"/>
    <s v="BARR SOUR APPLE 500ML PM79P"/>
    <s v="CA"/>
    <n v="31"/>
    <x v="5"/>
    <x v="0"/>
  </r>
  <r>
    <s v="114083 - VIMTO SOFT DRINKS"/>
    <s v="IN07 - Soft Drinks (CVR)"/>
    <s v="N700997"/>
    <s v="VIMTO ZERO CAN 330ML PM59P"/>
    <s v="CA"/>
    <n v="17"/>
    <x v="5"/>
    <x v="0"/>
  </r>
  <r>
    <s v="114083 - VIMTO SOFT DRINKS"/>
    <s v="IN07 - Soft Drinks (CVR)"/>
    <s v="N700386"/>
    <s v="VIMTO ORANGE STRAWB LIME 2LTR"/>
    <s v="CA"/>
    <n v="9"/>
    <x v="5"/>
    <x v="0"/>
  </r>
  <r>
    <s v="112029 - RED BULL COMPANY LTD"/>
    <s v="IN07 - Soft Drinks (CVR)"/>
    <s v="N695884"/>
    <s v="RED BULL ENERGY 4X250ML"/>
    <s v="CA"/>
    <n v="30"/>
    <x v="5"/>
    <x v="4"/>
  </r>
  <r>
    <s v="110470 - ATOM SUPPLIES LTD"/>
    <s v="IN02 - Spirits (CVR)                 "/>
    <s v="5495"/>
    <s v="BOLS TRIPLE SEC LIQUEUR 50CL"/>
    <s v="EA"/>
    <n v="15"/>
    <x v="0"/>
    <x v="0"/>
  </r>
  <r>
    <s v="115051 - HATCH MANSFIELD AGENCIES LTD"/>
    <s v="IN03 - Wine (CVR)"/>
    <s v="12036"/>
    <s v="CVNE RIOJA CRIANZA 75CL"/>
    <s v="CA"/>
    <n v="12"/>
    <x v="6"/>
    <x v="3"/>
  </r>
  <r>
    <s v="111237 - MOLSON COORS BREWING COMPANY (UK) LTD"/>
    <s v="IN01 - Lager,Beer,Cider (CVR)"/>
    <s v="10098"/>
    <s v="COORS LGHT 6X330ML"/>
    <s v="CA"/>
    <n v="10"/>
    <x v="6"/>
    <x v="0"/>
  </r>
  <r>
    <s v="114391 - AB INBEV UK LTD"/>
    <s v="IN01 - Lager,Beer,Cider (CVR)"/>
    <s v="12160"/>
    <s v="BECKS 660ML 4%"/>
    <s v="CA"/>
    <n v="6"/>
    <x v="6"/>
    <x v="0"/>
  </r>
  <r>
    <s v="111616 - PLB GROUP LTD"/>
    <s v="IN03 - Wine (CVR)"/>
    <s v="12369"/>
    <s v="MOUNT ROZIER CHENIN BLANC 75CL"/>
    <s v="CA"/>
    <n v="19"/>
    <x v="7"/>
    <x v="6"/>
  </r>
  <r>
    <s v="108636 - DUNHILLS HARIBO"/>
    <s v="IN04 - Impulse (CVR)                 "/>
    <s v="N698452"/>
    <s v="HARIBO SQUIDGLETS 160G PM£1"/>
    <s v="CA"/>
    <n v="7"/>
    <x v="8"/>
    <x v="0"/>
  </r>
  <r>
    <s v="137525 - FREIXENET COPESTICK LTD"/>
    <s v="IN03 - Wine (CVR)"/>
    <s v="9895"/>
    <s v="I HEART PROSECCO 20CL"/>
    <s v="CA"/>
    <n v="33"/>
    <x v="9"/>
    <x v="2"/>
  </r>
  <r>
    <s v="107861 - FELIX SOLIS AVANTIS S.A"/>
    <s v="IN03 - Wine (CVR)"/>
    <s v="9033"/>
    <s v="MARQUES DE ROCAS RED 75CL"/>
    <s v="CA"/>
    <n v="10"/>
    <x v="9"/>
    <x v="2"/>
  </r>
  <r>
    <s v="107861 - FELIX SOLIS AVANTIS S.A"/>
    <s v="IN03 - Wine (CVR)"/>
    <s v="9035"/>
    <s v="MARQUES DE ROCAS ROSE 75CL"/>
    <s v="CA"/>
    <n v="10"/>
    <x v="9"/>
    <x v="2"/>
  </r>
  <r>
    <s v="107861 - FELIX SOLIS AVANTIS S.A"/>
    <s v="IN03 - Wine (CVR)"/>
    <s v="12017"/>
    <s v="MUCHO MAS RED WINE 75CL"/>
    <s v="CA"/>
    <n v="10"/>
    <x v="9"/>
    <x v="2"/>
  </r>
  <r>
    <s v="107861 - FELIX SOLIS AVANTIS S.A"/>
    <s v="IN03 - Wine (CVR)"/>
    <s v="10754"/>
    <s v="MEDUSA ALBARINO 75CL"/>
    <s v="CA"/>
    <n v="9"/>
    <x v="9"/>
    <x v="2"/>
  </r>
  <r>
    <s v="107861 - FELIX SOLIS AVANTIS S.A"/>
    <s v="IN03 - Wine (CVR)"/>
    <s v="9034"/>
    <s v="MARQUES DE ROCAS WHTE 75CL"/>
    <s v="CA"/>
    <n v="8"/>
    <x v="9"/>
    <x v="2"/>
  </r>
  <r>
    <s v="163301 - Enoitalia SPA"/>
    <s v="IN03 - Wine (CVR)"/>
    <s v="12828"/>
    <s v="CA DE LAGO PINOT GRIGIO 75CL"/>
    <s v="CA"/>
    <n v="6"/>
    <x v="10"/>
    <x v="7"/>
  </r>
  <r>
    <s v="163301 - Enoitalia SPA"/>
    <s v="IN03 - Wine (CVR)"/>
    <s v="12838"/>
    <s v="VITIS NOSTRA DELLE VENEZIE 75C"/>
    <s v="CA"/>
    <n v="16"/>
    <x v="11"/>
    <x v="8"/>
  </r>
  <r>
    <s v="163301 - Enoitalia SPA"/>
    <s v="IN03 - Wine (CVR)"/>
    <s v="12793"/>
    <s v="VITIS NOSTRA CHIANTI 75CL"/>
    <s v="CA"/>
    <n v="10"/>
    <x v="11"/>
    <x v="8"/>
  </r>
  <r>
    <s v="163301 - Enoitalia SPA"/>
    <s v="IN03 - Wine (CVR)"/>
    <s v="12837"/>
    <s v="VITIS NOSTRA DELLE VEN BLUSH"/>
    <s v="CA"/>
    <n v="9"/>
    <x v="11"/>
    <x v="8"/>
  </r>
  <r>
    <s v="163301 - Enoitalia SPA"/>
    <s v="IN03 - Wine (CVR)"/>
    <s v="12789"/>
    <s v="VITIS NOSTRA MONTE DOC 75CL"/>
    <s v="CA"/>
    <n v="9"/>
    <x v="11"/>
    <x v="8"/>
  </r>
  <r>
    <s v="162405 - JOHN E FELLS &amp; SONS - Australia (non ap)"/>
    <s v="IN03 - Wine (CVR)"/>
    <s v="12040"/>
    <s v="YALUMBA Y SERIES VIOGNER 75CL"/>
    <s v="CA"/>
    <n v="13"/>
    <x v="12"/>
    <x v="9"/>
  </r>
  <r>
    <s v="162405 - JOHN E FELLS &amp; SONS - Australia (non ap)"/>
    <s v="IN03 - Wine (CVR)"/>
    <s v="12039"/>
    <s v="YALUMBA Y SERIES P/GRIG 75CL"/>
    <s v="CA"/>
    <n v="8"/>
    <x v="12"/>
    <x v="9"/>
  </r>
  <r>
    <s v="144338 - BESTWAY WHOLESALE"/>
    <s v="IN05 - Grocery (CVR)"/>
    <s v="N698752"/>
    <s v="BESTONE SLCD BEETROOT 340G"/>
    <s v="CA"/>
    <n v="8"/>
    <x v="13"/>
    <x v="0"/>
  </r>
  <r>
    <s v="110832 - MORRIS &amp; SON ( LEEDS ) LTD"/>
    <s v="IN05 - Grocery (CVR)"/>
    <s v="N693019"/>
    <s v="KEEPER CHOICE CHOC ASSORT 400G"/>
    <s v="CA"/>
    <n v="14"/>
    <x v="14"/>
    <x v="3"/>
  </r>
  <r>
    <s v="144338 - BESTWAY WHOLESALE"/>
    <s v="IN05 - Grocery (CVR)"/>
    <s v="N698618"/>
    <s v="BESTONE BOURBON CREAM 150G 49P"/>
    <s v="CA"/>
    <n v="10"/>
    <x v="14"/>
    <x v="0"/>
  </r>
  <r>
    <s v="144338 - BESTWAY WHOLESALE"/>
    <s v="IN05 - Grocery (CVR)"/>
    <s v="U88108"/>
    <s v="PRINCES HOT DOGS SAUS 400G"/>
    <s v="CA"/>
    <n v="7"/>
    <x v="14"/>
    <x v="0"/>
  </r>
  <r>
    <s v="144338 - BESTWAY WHOLESALE"/>
    <s v="IN05 - Grocery (CVR)"/>
    <s v="N699908"/>
    <s v="BESTONE NICE BISCUITS PMP 69P"/>
    <s v="CA"/>
    <n v="6"/>
    <x v="14"/>
    <x v="0"/>
  </r>
  <r>
    <s v="109639 - CAMPARI UK"/>
    <s v="IN03 - Wine (CVR)"/>
    <s v="12210"/>
    <s v="MAGNUM TONIC WINE 200ML"/>
    <s v="CA"/>
    <n v="7"/>
    <x v="14"/>
    <x v="0"/>
  </r>
  <r>
    <s v="110509 - ACCOLADE WINES"/>
    <s v="IN03 - Wine (CVR)"/>
    <s v="3200"/>
    <s v="E/FALLS P/GRIG 75CL"/>
    <s v="CA"/>
    <n v="18"/>
    <x v="14"/>
    <x v="0"/>
  </r>
  <r>
    <s v="115035 - E &amp; J GALLO WINERY EUROPE"/>
    <s v="IN03 - Wine (CVR)"/>
    <s v="5208"/>
    <s v="BREFOOT WHTE ZINF 75CL"/>
    <s v="CA"/>
    <n v="74"/>
    <x v="14"/>
    <x v="0"/>
  </r>
  <r>
    <s v="115035 - E &amp; J GALLO WINERY EUROPE"/>
    <s v="IN03 - Wine (CVR)"/>
    <s v="1149"/>
    <s v="GALLO FV WHTE ZINF 75CL"/>
    <s v="CA"/>
    <n v="44"/>
    <x v="14"/>
    <x v="0"/>
  </r>
  <r>
    <s v="115035 - E &amp; J GALLO WINERY EUROPE"/>
    <s v="IN03 - Wine (CVR)"/>
    <s v="12054"/>
    <s v="DARK HORSE SAUV/BL 75CL"/>
    <s v="CA"/>
    <n v="13"/>
    <x v="14"/>
    <x v="0"/>
  </r>
  <r>
    <s v="113443 - TAYLORS OF HARROGATE"/>
    <s v="IN05 - Grocery (CVR)"/>
    <s v="N697663"/>
    <s v="YRKSHIRE TEA 80'S £2.99 PMP"/>
    <s v="CA"/>
    <n v="15"/>
    <x v="15"/>
    <x v="10"/>
  </r>
  <r>
    <s v="110445 - MAST JAEGERMESITER UK LTD"/>
    <s v="IN02 - Spirits (CVR)                 "/>
    <s v="3350"/>
    <s v="JAGERMEISTER 70CL"/>
    <s v="EA"/>
    <n v="13"/>
    <x v="15"/>
    <x v="3"/>
  </r>
  <r>
    <s v="113435 - TAYTO (NI) LTD"/>
    <s v="IN08 - Crisps, Snacks, Nuts (CVR)"/>
    <s v="N700880"/>
    <s v="MR PORKY GOLD 40G"/>
    <s v="CA"/>
    <n v="13"/>
    <x v="15"/>
    <x v="0"/>
  </r>
  <r>
    <s v="115393 - UNITED BISCUITS (UK) LTD"/>
    <s v="IN05 - Grocery (CVR)"/>
    <s v="N701572"/>
    <s v="MCVITIES JAFFA JONUT 43G"/>
    <s v="CA"/>
    <n v="40"/>
    <x v="15"/>
    <x v="0"/>
  </r>
  <r>
    <s v="144338 - BESTWAY WHOLESALE"/>
    <s v="IN05 - Grocery (CVR)"/>
    <s v="N698893"/>
    <s v="BESTONE FOIL 99P"/>
    <s v="CA"/>
    <n v="10"/>
    <x v="15"/>
    <x v="0"/>
  </r>
  <r>
    <s v="137550 - MONDELEZ UK LTD ( CADBURY )"/>
    <s v="IN04 - Impulse (CVR)                 "/>
    <s v="N700810"/>
    <s v="CADBURY WISPA GOLD 48G PMP 60P"/>
    <s v="CA"/>
    <n v="7"/>
    <x v="15"/>
    <x v="0"/>
  </r>
  <r>
    <s v="114198 - WALKERS CRISPS LTD"/>
    <s v="IN08 - Crisps, Snacks, Nuts (CVR)"/>
    <s v="N701585"/>
    <s v="WALKERS FISH &amp; CHIPS 65G PMP"/>
    <s v="CA"/>
    <n v="9"/>
    <x v="15"/>
    <x v="0"/>
  </r>
  <r>
    <s v="122518 - Heineken Cider"/>
    <s v="IN01 - Lager,Beer,Cider (CVR)"/>
    <s v="12660"/>
    <s v="STRONGBOW 4X568ML"/>
    <s v="CA"/>
    <n v="8"/>
    <x v="15"/>
    <x v="0"/>
  </r>
  <r>
    <s v="122518 - Heineken Cider"/>
    <s v="IN01 - Lager,Beer,Cider (CVR)"/>
    <s v="12882"/>
    <s v="STRONGBOW DARK FRUIT 4X568ML"/>
    <s v="CA"/>
    <n v="8"/>
    <x v="15"/>
    <x v="0"/>
  </r>
  <r>
    <s v="114198 - WALKERS CRISPS LTD"/>
    <s v="IN08 - Crisps, Snacks, Nuts (CVR)"/>
    <s v="N694321"/>
    <s v="WALK M/UP CHSE 120G"/>
    <s v="CA"/>
    <n v="7"/>
    <x v="15"/>
    <x v="0"/>
  </r>
  <r>
    <s v="144338 - BESTWAY WHOLESALE"/>
    <s v="IN05 - Grocery (CVR)"/>
    <s v="N698705"/>
    <s v="B/O BICARB SODA 65P"/>
    <s v="CA"/>
    <n v="7"/>
    <x v="15"/>
    <x v="0"/>
  </r>
  <r>
    <s v="105443 - BOUTINOT LTD"/>
    <s v="IN03 - Wine (CVR)"/>
    <s v="12407"/>
    <s v="BELLES COTES DU RHONE VILLAGE"/>
    <s v="CA"/>
    <n v="12"/>
    <x v="15"/>
    <x v="0"/>
  </r>
  <r>
    <s v="106411 - CIDER OF SWEDEN LTD"/>
    <s v="IN02 - Spirits (CVR)                 "/>
    <s v="11732"/>
    <s v="KOPPARBERG STRA&amp;LIME GIN 250ML"/>
    <s v="CA"/>
    <n v="14"/>
    <x v="15"/>
    <x v="0"/>
  </r>
  <r>
    <s v="108521 - HALEWOOD INTERNATIONAL (HALL &amp; BRAMLEY)"/>
    <s v="IN02 - Spirits (CVR)                 "/>
    <s v="12556"/>
    <s v="RED SQUARE VODKA 35CL PMP£7.29"/>
    <s v="C1"/>
    <n v="28"/>
    <x v="15"/>
    <x v="0"/>
  </r>
  <r>
    <s v="108847 - HI-SPIRITS"/>
    <s v="IN02 - Spirits (CVR)                 "/>
    <s v="9390"/>
    <s v="S/COMFORT 35CL PM9.99"/>
    <s v="EA"/>
    <n v="18"/>
    <x v="15"/>
    <x v="0"/>
  </r>
  <r>
    <s v="109111 - INTERCONTINENTAL BRANDS LTD"/>
    <s v="IN02 - Spirits (CVR)                 "/>
    <s v="12537"/>
    <s v="MESSER SCHMITT 50CL PMP"/>
    <s v="CA"/>
    <n v="16"/>
    <x v="15"/>
    <x v="0"/>
  </r>
  <r>
    <s v="110761 - MOET HENNESSY UK LTD"/>
    <s v="IN03 - Wine (CVR)"/>
    <s v="1880"/>
    <s v="VEUVE CLICQUOT YELLOW (BOX) 75"/>
    <s v="EA"/>
    <n v="11"/>
    <x v="15"/>
    <x v="0"/>
  </r>
  <r>
    <s v="114964 - DIAGEO"/>
    <s v="IN02 - Spirits (CVR)                 "/>
    <s v="11917"/>
    <s v="SMIRNOFF 20CL PM5.49"/>
    <s v="C1"/>
    <n v="71"/>
    <x v="15"/>
    <x v="0"/>
  </r>
  <r>
    <s v="114964 - DIAGEO"/>
    <s v="IN02 - Spirits (CVR)                 "/>
    <s v="9829"/>
    <s v="BULLEIT BOURB 70CL"/>
    <s v="EA"/>
    <n v="6"/>
    <x v="15"/>
    <x v="0"/>
  </r>
  <r>
    <s v="115035 - E &amp; J GALLO WINERY EUROPE"/>
    <s v="IN03 - Wine (CVR)"/>
    <s v="11468"/>
    <s v="COLUMBIA CHARDONNAY 75CL"/>
    <s v="EA"/>
    <n v="9"/>
    <x v="15"/>
    <x v="0"/>
  </r>
  <r>
    <s v="165446 - Premium CBD Limited"/>
    <s v="IN06 - Tobacco (CVR)"/>
    <s v="N699890"/>
    <s v="FOSTERS MIXED 12.5G"/>
    <s v="C1"/>
    <n v="6"/>
    <x v="15"/>
    <x v="0"/>
  </r>
  <r>
    <s v="178298 - Brown-Forman Beverages UK Ltd"/>
    <s v="IN02 - Spirits (CVR)                 "/>
    <s v="12508"/>
    <s v="JACK DANIELS HONEY 5CL"/>
    <s v="C1"/>
    <n v="11"/>
    <x v="15"/>
    <x v="0"/>
  </r>
  <r>
    <s v="115131 - Mars Wrigley Confectionery UK Limited"/>
    <s v="IN04 - Impulse (CVR)                 "/>
    <s v="N509050"/>
    <s v="MILK BOUNTY 57G"/>
    <s v="CA"/>
    <n v="23"/>
    <x v="15"/>
    <x v="1"/>
  </r>
  <r>
    <s v="115131 - Mars Wrigley Confectionery UK Limited"/>
    <s v="IN04 - Impulse (CVR)                 "/>
    <s v="N696245"/>
    <s v="MALTESERS PCH 93G"/>
    <s v="CA"/>
    <n v="11"/>
    <x v="15"/>
    <x v="1"/>
  </r>
  <r>
    <s v="115131 - Mars Wrigley Confectionery UK Limited"/>
    <s v="IN04 - Impulse (CVR)                 "/>
    <s v="N697951"/>
    <s v="SKITTLES FRUITS 152G"/>
    <s v="CA"/>
    <n v="10"/>
    <x v="15"/>
    <x v="1"/>
  </r>
  <r>
    <s v="115131 - Mars Wrigley Confectionery UK Limited"/>
    <s v="IN04 - Impulse (CVR)                 "/>
    <s v="N692842"/>
    <s v="WRIG JUICY FRT 7 STICK 18G"/>
    <s v="C1"/>
    <n v="21"/>
    <x v="15"/>
    <x v="1"/>
  </r>
  <r>
    <s v="115131 - Mars Wrigley Confectionery UK Limited"/>
    <s v="IN04 - Impulse (CVR)                 "/>
    <s v="N603010"/>
    <s v="A/WAVES CHRY 10X16G"/>
    <s v="C1"/>
    <n v="20"/>
    <x v="15"/>
    <x v="1"/>
  </r>
  <r>
    <s v="115131 - Mars Wrigley Confectionery UK Limited"/>
    <s v="IN04 - Impulse (CVR)                 "/>
    <s v="N605503"/>
    <s v="A/WAVES BLK MINT 16G"/>
    <s v="C1"/>
    <n v="17"/>
    <x v="15"/>
    <x v="1"/>
  </r>
  <r>
    <s v="115131 - Mars Wrigley Confectionery UK Limited"/>
    <s v="IN04 - Impulse (CVR)                 "/>
    <s v="N692388"/>
    <s v="HUBBA BUBBA S/BERRY 21G"/>
    <s v="C1"/>
    <n v="17"/>
    <x v="15"/>
    <x v="1"/>
  </r>
  <r>
    <s v="115131 - Mars Wrigley Confectionery UK Limited"/>
    <s v="IN04 - Impulse (CVR)                 "/>
    <s v="N692827"/>
    <s v="TWIX 50G"/>
    <s v="C1"/>
    <n v="16"/>
    <x v="15"/>
    <x v="1"/>
  </r>
  <r>
    <s v="115131 - Mars Wrigley Confectionery UK Limited"/>
    <s v="IN04 - Impulse (CVR)                 "/>
    <s v="N693006"/>
    <s v="A/WAVES BLKCUR 16G"/>
    <s v="C1"/>
    <n v="15"/>
    <x v="15"/>
    <x v="1"/>
  </r>
  <r>
    <s v="115131 - Mars Wrigley Confectionery UK Limited"/>
    <s v="IN04 - Impulse (CVR)                 "/>
    <s v="N697405"/>
    <s v="EXTRA ICE S/MINT"/>
    <s v="C1"/>
    <n v="9"/>
    <x v="15"/>
    <x v="1"/>
  </r>
  <r>
    <s v="115131 - Mars Wrigley Confectionery UK Limited"/>
    <s v="IN04 - Impulse (CVR)                 "/>
    <s v="N221310"/>
    <s v="RIPPLE 33G"/>
    <s v="CA"/>
    <n v="8"/>
    <x v="15"/>
    <x v="1"/>
  </r>
  <r>
    <s v="115131 - Mars Wrigley Confectionery UK Limited"/>
    <s v="IN04 - Impulse (CVR)                 "/>
    <s v="N695200"/>
    <s v="BOUNTY DRK TWIN 57G"/>
    <s v="C1"/>
    <n v="6"/>
    <x v="15"/>
    <x v="1"/>
  </r>
  <r>
    <s v="115131 - Mars Wrigley Confectionery UK Limited"/>
    <s v="IN04 - Impulse (CVR)                 "/>
    <s v="N691155"/>
    <s v="M&amp;M PNUT PCH 125G"/>
    <s v="CA"/>
    <n v="9"/>
    <x v="15"/>
    <x v="1"/>
  </r>
  <r>
    <s v="115131 - Mars Wrigley Confectionery UK Limited"/>
    <s v="IN04 - Impulse (CVR)                 "/>
    <s v="N601310"/>
    <s v="BOUNTY TRIO 85G"/>
    <s v="C1"/>
    <n v="8"/>
    <x v="15"/>
    <x v="1"/>
  </r>
  <r>
    <s v="115131 - Mars Wrigley Confectionery UK Limited"/>
    <s v="IN04 - Impulse (CVR)                 "/>
    <s v="N698767"/>
    <s v="STARBURST GUM REDBERRY 5 STICK"/>
    <s v="C1"/>
    <n v="8"/>
    <x v="15"/>
    <x v="1"/>
  </r>
  <r>
    <s v="115131 - Mars Wrigley Confectionery UK Limited"/>
    <s v="IN04 - Impulse (CVR)                 "/>
    <s v="N698783"/>
    <s v="HUBBA BUBBA ORG B/GUM 35G"/>
    <s v="C1"/>
    <n v="6"/>
    <x v="15"/>
    <x v="1"/>
  </r>
  <r>
    <s v="115131 - Mars Wrigley Confectionery UK Limited"/>
    <s v="IN04 - Impulse (CVR)                 "/>
    <s v="N696244"/>
    <s v="REVELS PCH 112G"/>
    <s v="CA"/>
    <n v="6"/>
    <x v="15"/>
    <x v="1"/>
  </r>
  <r>
    <s v="115131 - Mars Wrigley Confectionery UK Limited"/>
    <s v="IN04 - Impulse (CVR)                 "/>
    <s v="N694270"/>
    <s v="STARBURST ORG 45G"/>
    <s v="CA"/>
    <n v="6"/>
    <x v="15"/>
    <x v="1"/>
  </r>
  <r>
    <s v="115131 - Mars Wrigley Confectionery UK Limited"/>
    <s v="IN04 - Impulse (CVR)                 "/>
    <s v="N699183"/>
    <s v="TWIX WHITE STANDARD TWIN 46G"/>
    <s v="CA"/>
    <n v="6"/>
    <x v="1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Date">
  <location ref="J2:L19" firstHeaderRow="0" firstDataRow="1" firstDataCol="1"/>
  <pivotFields count="9">
    <pivotField showAll="0"/>
    <pivotField showAll="0"/>
    <pivotField showAll="0"/>
    <pivotField showAll="0"/>
    <pivotField showAll="0"/>
    <pivotField dataField="1" numFmtId="37" showAll="0" defaultSubtotal="0"/>
    <pivotField axis="axisRow" showAll="0" sortType="ascending">
      <items count="18">
        <item x="13"/>
        <item x="14"/>
        <item x="15"/>
        <item m="1" x="16"/>
        <item x="1"/>
        <item x="2"/>
        <item x="3"/>
        <item x="4"/>
        <item x="5"/>
        <item x="0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dragToRow="0" dragToCol="0" dragToPage="0" showAll="0" defaultSubtotal="0"/>
  </pivotFields>
  <rowFields count="1">
    <field x="6"/>
  </rowFields>
  <rowItems count="17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Scrapped " fld="5" baseField="6" baseItem="0"/>
    <dataField name="% OOS" fld="8" baseField="6" baseItem="0" numFmtId="10"/>
  </dataFields>
  <formats count="11">
    <format dxfId="104">
      <pivotArea type="all" dataOnly="0" outline="0" fieldPosition="0"/>
    </format>
    <format dxfId="103">
      <pivotArea outline="0" collapsedLevelsAreSubtotals="1" fieldPosition="0"/>
    </format>
    <format dxfId="102">
      <pivotArea field="6" type="button" dataOnly="0" labelOnly="1" outline="0" axis="axisRow" fieldPosition="0"/>
    </format>
    <format dxfId="101">
      <pivotArea dataOnly="0" labelOnly="1" fieldPosition="0">
        <references count="1">
          <reference field="6" count="0"/>
        </references>
      </pivotArea>
    </format>
    <format dxfId="100">
      <pivotArea dataOnly="0" labelOnly="1" grandRow="1" outline="0" fieldPosition="0"/>
    </format>
    <format dxfId="99">
      <pivotArea type="all" dataOnly="0" outline="0" fieldPosition="0"/>
    </format>
    <format dxfId="98">
      <pivotArea outline="0" collapsedLevelsAreSubtotals="1" fieldPosition="0"/>
    </format>
    <format dxfId="97">
      <pivotArea field="6" type="button" dataOnly="0" labelOnly="1" outline="0" axis="axisRow" fieldPosition="0"/>
    </format>
    <format dxfId="96">
      <pivotArea dataOnly="0" labelOnly="1" fieldPosition="0">
        <references count="1">
          <reference field="6" count="0"/>
        </references>
      </pivotArea>
    </format>
    <format dxfId="95">
      <pivotArea dataOnly="0" labelOnly="1" grandRow="1" outline="0" fieldPosition="0"/>
    </format>
    <format dxfId="94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9" cacheId="1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Reason">
  <location ref="N2:P14" firstHeaderRow="0" firstDataRow="1" firstDataCol="1"/>
  <pivotFields count="9">
    <pivotField showAll="0"/>
    <pivotField showAll="0"/>
    <pivotField showAll="0"/>
    <pivotField showAll="0"/>
    <pivotField showAll="0"/>
    <pivotField dataField="1" numFmtId="37" showAll="0" defaultSubtotal="0"/>
    <pivotField showAll="0"/>
    <pivotField axis="axisRow" showAll="0" sortType="descending">
      <items count="12">
        <item x="0"/>
        <item x="3"/>
        <item x="4"/>
        <item x="1"/>
        <item x="8"/>
        <item x="2"/>
        <item x="10"/>
        <item x="5"/>
        <item x="9"/>
        <item x="6"/>
        <item x="7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dragToRow="0" dragToCol="0" dragToPage="0" showAll="0" defaultSubtotal="0"/>
  </pivotFields>
  <rowFields count="1">
    <field x="7"/>
  </rowFields>
  <rowItems count="12">
    <i>
      <x/>
    </i>
    <i>
      <x v="3"/>
    </i>
    <i>
      <x v="1"/>
    </i>
    <i>
      <x v="5"/>
    </i>
    <i>
      <x v="4"/>
    </i>
    <i>
      <x v="2"/>
    </i>
    <i>
      <x v="7"/>
    </i>
    <i>
      <x v="8"/>
    </i>
    <i>
      <x v="9"/>
    </i>
    <i>
      <x v="6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crapped " fld="5" baseField="7" baseItem="5"/>
    <dataField name="% Of OOS" fld="8" baseField="6" baseItem="0" numFmtId="10"/>
  </dataFields>
  <formats count="6">
    <format dxfId="110">
      <pivotArea type="all" dataOnly="0" outline="0" fieldPosition="0"/>
    </format>
    <format dxfId="109">
      <pivotArea outline="0" collapsedLevelsAreSubtotals="1" fieldPosition="0"/>
    </format>
    <format dxfId="108">
      <pivotArea field="7" type="button" dataOnly="0" labelOnly="1" outline="0" axis="axisRow" fieldPosition="0"/>
    </format>
    <format dxfId="107">
      <pivotArea dataOnly="0" labelOnly="1" fieldPosition="0">
        <references count="1">
          <reference field="7" count="0"/>
        </references>
      </pivotArea>
    </format>
    <format dxfId="106">
      <pivotArea dataOnly="0" labelOnly="1" grandRow="1" outline="0" fieldPosition="0"/>
    </format>
    <format dxfId="105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11" sqref="D11"/>
    </sheetView>
  </sheetViews>
  <sheetFormatPr defaultRowHeight="12.5" x14ac:dyDescent="0.25"/>
  <cols>
    <col min="1" max="1" width="18.54296875" bestFit="1" customWidth="1"/>
    <col min="2" max="2" width="12" bestFit="1" customWidth="1"/>
    <col min="3" max="3" width="13.54296875" bestFit="1" customWidth="1"/>
    <col min="4" max="4" width="29.453125" bestFit="1" customWidth="1"/>
    <col min="5" max="5" width="7.54296875" bestFit="1" customWidth="1"/>
    <col min="6" max="6" width="26.453125" bestFit="1" customWidth="1"/>
    <col min="7" max="7" width="7.54296875" bestFit="1" customWidth="1"/>
    <col min="8" max="8" width="5" bestFit="1" customWidth="1"/>
    <col min="9" max="9" width="11" bestFit="1" customWidth="1"/>
    <col min="10" max="10" width="12" bestFit="1" customWidth="1"/>
    <col min="11" max="11" width="12.54296875" bestFit="1" customWidth="1"/>
  </cols>
  <sheetData>
    <row r="1" spans="1:7" ht="13" x14ac:dyDescent="0.3">
      <c r="A1" s="4" t="s">
        <v>17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</row>
    <row r="2" spans="1:7" x14ac:dyDescent="0.25">
      <c r="A2" s="2" t="s">
        <v>11</v>
      </c>
      <c r="B2" s="24">
        <v>2908</v>
      </c>
      <c r="C2" s="25">
        <v>453</v>
      </c>
      <c r="D2">
        <v>216</v>
      </c>
      <c r="E2" s="3">
        <f>100-((C2/B2)*100)</f>
        <v>84.422283356258589</v>
      </c>
      <c r="F2" s="3">
        <f>100-(((C2-D2)/B2)*100)</f>
        <v>91.850068775790916</v>
      </c>
      <c r="G2" s="5">
        <f>F2-E2</f>
        <v>7.4277854195323272</v>
      </c>
    </row>
    <row r="5" spans="1:7" ht="13" x14ac:dyDescent="0.3">
      <c r="A5" s="4" t="s">
        <v>17</v>
      </c>
      <c r="B5" s="4" t="s">
        <v>12</v>
      </c>
      <c r="C5" s="4" t="s">
        <v>13</v>
      </c>
      <c r="D5" s="4" t="s">
        <v>19</v>
      </c>
      <c r="E5" s="4" t="s">
        <v>15</v>
      </c>
      <c r="F5" s="4" t="s">
        <v>16</v>
      </c>
    </row>
    <row r="6" spans="1:7" x14ac:dyDescent="0.25">
      <c r="A6" s="2" t="s">
        <v>18</v>
      </c>
      <c r="B6" s="27">
        <v>27</v>
      </c>
      <c r="C6" s="28">
        <v>1</v>
      </c>
      <c r="D6" s="2"/>
      <c r="E6" s="3">
        <f>100-((C6/B6)*100)</f>
        <v>96.296296296296291</v>
      </c>
      <c r="F6" s="9">
        <f>100-(((C6-D6)/B6)*100)</f>
        <v>96.296296296296291</v>
      </c>
      <c r="G6" s="5">
        <f>F6-E6</f>
        <v>0</v>
      </c>
    </row>
    <row r="11" spans="1:7" x14ac:dyDescent="0.25">
      <c r="A11" s="6"/>
      <c r="B11" s="7"/>
      <c r="F11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zoomScale="115" zoomScaleNormal="115" workbookViewId="0">
      <selection activeCell="D3" sqref="D3"/>
    </sheetView>
  </sheetViews>
  <sheetFormatPr defaultRowHeight="12.5" x14ac:dyDescent="0.25"/>
  <cols>
    <col min="1" max="1" width="52.7265625" customWidth="1"/>
    <col min="2" max="2" width="29.26953125" customWidth="1"/>
    <col min="3" max="3" width="10.81640625" customWidth="1"/>
    <col min="4" max="4" width="35.81640625" customWidth="1"/>
    <col min="7" max="7" width="11" style="6" bestFit="1" customWidth="1"/>
    <col min="8" max="8" width="50.7265625" bestFit="1" customWidth="1"/>
  </cols>
  <sheetData>
    <row r="1" spans="1:8" ht="21" x14ac:dyDescent="0.25">
      <c r="A1" s="37" t="s">
        <v>0</v>
      </c>
      <c r="B1" s="38" t="s">
        <v>1</v>
      </c>
      <c r="C1" s="38" t="s">
        <v>68</v>
      </c>
      <c r="D1" s="38" t="s">
        <v>2</v>
      </c>
      <c r="E1" s="38" t="s">
        <v>69</v>
      </c>
      <c r="F1" s="30" t="s">
        <v>76</v>
      </c>
      <c r="G1" s="36" t="s">
        <v>62</v>
      </c>
      <c r="H1" s="30" t="s">
        <v>63</v>
      </c>
    </row>
    <row r="2" spans="1:8" ht="12.75" customHeight="1" x14ac:dyDescent="0.25">
      <c r="A2" s="26" t="s">
        <v>87</v>
      </c>
      <c r="B2" s="26" t="s">
        <v>89</v>
      </c>
      <c r="C2" s="26" t="s">
        <v>171</v>
      </c>
      <c r="D2" s="26" t="s">
        <v>172</v>
      </c>
      <c r="E2" s="26" t="s">
        <v>59</v>
      </c>
      <c r="F2" s="25">
        <v>123</v>
      </c>
      <c r="G2" s="41">
        <v>44466</v>
      </c>
      <c r="H2" s="26" t="s">
        <v>96</v>
      </c>
    </row>
    <row r="3" spans="1:8" ht="12.75" customHeight="1" x14ac:dyDescent="0.25">
      <c r="A3" s="26" t="s">
        <v>140</v>
      </c>
      <c r="B3" s="26" t="s">
        <v>239</v>
      </c>
      <c r="C3" s="26" t="s">
        <v>141</v>
      </c>
      <c r="D3" s="26" t="s">
        <v>142</v>
      </c>
      <c r="E3" s="26" t="s">
        <v>59</v>
      </c>
      <c r="F3" s="25">
        <v>122</v>
      </c>
      <c r="G3" s="41">
        <v>44466</v>
      </c>
      <c r="H3" s="47" t="s">
        <v>237</v>
      </c>
    </row>
    <row r="4" spans="1:8" ht="12.75" customHeight="1" x14ac:dyDescent="0.25">
      <c r="A4" s="26" t="s">
        <v>64</v>
      </c>
      <c r="B4" s="26" t="s">
        <v>239</v>
      </c>
      <c r="C4" s="26" t="s">
        <v>105</v>
      </c>
      <c r="D4" s="26" t="s">
        <v>106</v>
      </c>
      <c r="E4" s="26" t="s">
        <v>59</v>
      </c>
      <c r="F4" s="25">
        <v>74</v>
      </c>
      <c r="G4" s="41" t="s">
        <v>77</v>
      </c>
      <c r="H4" s="47" t="s">
        <v>32</v>
      </c>
    </row>
    <row r="5" spans="1:8" ht="12.75" customHeight="1" x14ac:dyDescent="0.25">
      <c r="A5" s="26" t="s">
        <v>145</v>
      </c>
      <c r="B5" s="26" t="s">
        <v>240</v>
      </c>
      <c r="C5" s="26" t="s">
        <v>146</v>
      </c>
      <c r="D5" s="26" t="s">
        <v>147</v>
      </c>
      <c r="E5" s="26" t="s">
        <v>61</v>
      </c>
      <c r="F5" s="25">
        <v>71</v>
      </c>
      <c r="G5" s="41" t="s">
        <v>78</v>
      </c>
      <c r="H5" s="47" t="s">
        <v>32</v>
      </c>
    </row>
    <row r="6" spans="1:8" ht="12.75" customHeight="1" x14ac:dyDescent="0.25">
      <c r="A6" s="26" t="s">
        <v>87</v>
      </c>
      <c r="B6" s="26" t="s">
        <v>89</v>
      </c>
      <c r="C6" s="26" t="s">
        <v>175</v>
      </c>
      <c r="D6" s="26" t="s">
        <v>176</v>
      </c>
      <c r="E6" s="26" t="s">
        <v>59</v>
      </c>
      <c r="F6" s="25">
        <v>48</v>
      </c>
      <c r="G6" s="41">
        <v>44466</v>
      </c>
      <c r="H6" s="47" t="s">
        <v>96</v>
      </c>
    </row>
    <row r="7" spans="1:8" ht="12.75" customHeight="1" x14ac:dyDescent="0.25">
      <c r="A7" s="26" t="s">
        <v>64</v>
      </c>
      <c r="B7" s="26" t="s">
        <v>239</v>
      </c>
      <c r="C7" s="26" t="s">
        <v>221</v>
      </c>
      <c r="D7" s="26" t="s">
        <v>222</v>
      </c>
      <c r="E7" s="26" t="s">
        <v>59</v>
      </c>
      <c r="F7" s="25">
        <v>44</v>
      </c>
      <c r="G7" s="41" t="s">
        <v>77</v>
      </c>
      <c r="H7" s="26" t="s">
        <v>32</v>
      </c>
    </row>
    <row r="8" spans="1:8" ht="12.75" customHeight="1" x14ac:dyDescent="0.25">
      <c r="A8" s="26" t="s">
        <v>242</v>
      </c>
      <c r="B8" s="26" t="s">
        <v>239</v>
      </c>
      <c r="C8" s="26" t="s">
        <v>243</v>
      </c>
      <c r="D8" s="26" t="s">
        <v>244</v>
      </c>
      <c r="E8" s="26" t="s">
        <v>59</v>
      </c>
      <c r="F8" s="25">
        <v>43</v>
      </c>
      <c r="G8" s="41">
        <v>44467</v>
      </c>
      <c r="H8" s="26" t="s">
        <v>32</v>
      </c>
    </row>
    <row r="9" spans="1:8" ht="12.75" customHeight="1" x14ac:dyDescent="0.25">
      <c r="A9" s="26" t="s">
        <v>87</v>
      </c>
      <c r="B9" s="26" t="s">
        <v>89</v>
      </c>
      <c r="C9" s="26" t="s">
        <v>173</v>
      </c>
      <c r="D9" s="26" t="s">
        <v>174</v>
      </c>
      <c r="E9" s="26" t="s">
        <v>59</v>
      </c>
      <c r="F9" s="25">
        <v>40</v>
      </c>
      <c r="G9" s="41">
        <v>44466</v>
      </c>
      <c r="H9" s="26" t="s">
        <v>96</v>
      </c>
    </row>
    <row r="10" spans="1:8" ht="12.75" customHeight="1" x14ac:dyDescent="0.25">
      <c r="A10" s="26" t="s">
        <v>186</v>
      </c>
      <c r="B10" s="26" t="s">
        <v>100</v>
      </c>
      <c r="C10" s="26" t="s">
        <v>187</v>
      </c>
      <c r="D10" s="26" t="s">
        <v>188</v>
      </c>
      <c r="E10" s="26" t="s">
        <v>59</v>
      </c>
      <c r="F10" s="25">
        <v>40</v>
      </c>
      <c r="G10" s="41" t="s">
        <v>400</v>
      </c>
      <c r="H10" s="26" t="s">
        <v>32</v>
      </c>
    </row>
    <row r="11" spans="1:8" ht="12.75" customHeight="1" x14ac:dyDescent="0.25">
      <c r="A11" s="26" t="s">
        <v>93</v>
      </c>
      <c r="B11" s="26" t="s">
        <v>239</v>
      </c>
      <c r="C11" s="26" t="s">
        <v>94</v>
      </c>
      <c r="D11" s="26" t="s">
        <v>95</v>
      </c>
      <c r="E11" s="26" t="s">
        <v>59</v>
      </c>
      <c r="F11" s="25">
        <v>33</v>
      </c>
      <c r="G11" s="41">
        <v>44489</v>
      </c>
      <c r="H11" s="26" t="s">
        <v>237</v>
      </c>
    </row>
    <row r="12" spans="1:8" ht="12.75" customHeight="1" x14ac:dyDescent="0.25">
      <c r="A12" s="26" t="s">
        <v>193</v>
      </c>
      <c r="B12" s="26" t="s">
        <v>89</v>
      </c>
      <c r="C12" s="26" t="s">
        <v>245</v>
      </c>
      <c r="D12" s="26" t="s">
        <v>246</v>
      </c>
      <c r="E12" s="26" t="s">
        <v>59</v>
      </c>
      <c r="F12" s="25">
        <v>32</v>
      </c>
      <c r="G12" s="41">
        <v>44473</v>
      </c>
      <c r="H12" s="47" t="s">
        <v>32</v>
      </c>
    </row>
    <row r="13" spans="1:8" ht="12.75" customHeight="1" x14ac:dyDescent="0.25">
      <c r="A13" s="26" t="s">
        <v>65</v>
      </c>
      <c r="B13" s="26" t="s">
        <v>241</v>
      </c>
      <c r="C13" s="26" t="s">
        <v>112</v>
      </c>
      <c r="D13" s="26" t="s">
        <v>113</v>
      </c>
      <c r="E13" s="26" t="s">
        <v>59</v>
      </c>
      <c r="F13" s="25">
        <v>31</v>
      </c>
      <c r="G13" s="41">
        <v>44465</v>
      </c>
      <c r="H13" s="25" t="s">
        <v>139</v>
      </c>
    </row>
    <row r="14" spans="1:8" ht="12.75" customHeight="1" x14ac:dyDescent="0.25">
      <c r="A14" s="26" t="s">
        <v>193</v>
      </c>
      <c r="B14" s="26" t="s">
        <v>89</v>
      </c>
      <c r="C14" s="26" t="s">
        <v>247</v>
      </c>
      <c r="D14" s="26" t="s">
        <v>248</v>
      </c>
      <c r="E14" s="26" t="s">
        <v>59</v>
      </c>
      <c r="F14" s="25">
        <v>31</v>
      </c>
      <c r="G14" s="41">
        <v>44473</v>
      </c>
      <c r="H14" s="26" t="s">
        <v>32</v>
      </c>
    </row>
    <row r="15" spans="1:8" ht="12.75" customHeight="1" x14ac:dyDescent="0.25">
      <c r="A15" s="26" t="s">
        <v>249</v>
      </c>
      <c r="B15" s="26" t="s">
        <v>89</v>
      </c>
      <c r="C15" s="26" t="s">
        <v>250</v>
      </c>
      <c r="D15" s="26" t="s">
        <v>251</v>
      </c>
      <c r="E15" s="26" t="s">
        <v>59</v>
      </c>
      <c r="F15" s="25">
        <v>30</v>
      </c>
      <c r="G15" s="41">
        <v>44473</v>
      </c>
      <c r="H15" s="47" t="s">
        <v>185</v>
      </c>
    </row>
    <row r="16" spans="1:8" ht="12.75" customHeight="1" x14ac:dyDescent="0.25">
      <c r="A16" s="26" t="s">
        <v>65</v>
      </c>
      <c r="B16" s="26" t="s">
        <v>241</v>
      </c>
      <c r="C16" s="26" t="s">
        <v>103</v>
      </c>
      <c r="D16" s="26" t="s">
        <v>104</v>
      </c>
      <c r="E16" s="26" t="s">
        <v>59</v>
      </c>
      <c r="F16" s="25">
        <v>28</v>
      </c>
      <c r="G16" s="41">
        <v>44465</v>
      </c>
      <c r="H16" s="25" t="s">
        <v>139</v>
      </c>
    </row>
    <row r="17" spans="1:8" ht="12.75" customHeight="1" x14ac:dyDescent="0.25">
      <c r="A17" s="26" t="s">
        <v>84</v>
      </c>
      <c r="B17" s="26" t="s">
        <v>240</v>
      </c>
      <c r="C17" s="26" t="s">
        <v>85</v>
      </c>
      <c r="D17" s="26" t="s">
        <v>86</v>
      </c>
      <c r="E17" s="26" t="s">
        <v>61</v>
      </c>
      <c r="F17" s="25">
        <v>28</v>
      </c>
      <c r="G17" s="41" t="s">
        <v>78</v>
      </c>
      <c r="H17" s="47" t="s">
        <v>32</v>
      </c>
    </row>
    <row r="18" spans="1:8" ht="12.75" customHeight="1" x14ac:dyDescent="0.25">
      <c r="A18" s="26" t="s">
        <v>83</v>
      </c>
      <c r="B18" s="26" t="s">
        <v>239</v>
      </c>
      <c r="C18" s="26" t="s">
        <v>101</v>
      </c>
      <c r="D18" s="26" t="s">
        <v>102</v>
      </c>
      <c r="E18" s="26" t="s">
        <v>59</v>
      </c>
      <c r="F18" s="25">
        <v>27</v>
      </c>
      <c r="G18" s="41">
        <v>44470</v>
      </c>
      <c r="H18" s="26" t="s">
        <v>32</v>
      </c>
    </row>
    <row r="19" spans="1:8" ht="12.75" customHeight="1" x14ac:dyDescent="0.25">
      <c r="A19" s="26" t="s">
        <v>186</v>
      </c>
      <c r="B19" s="26" t="s">
        <v>107</v>
      </c>
      <c r="C19" s="26" t="s">
        <v>191</v>
      </c>
      <c r="D19" s="26" t="s">
        <v>192</v>
      </c>
      <c r="E19" s="26" t="s">
        <v>59</v>
      </c>
      <c r="F19" s="25">
        <v>26</v>
      </c>
      <c r="G19" s="41">
        <v>44467</v>
      </c>
      <c r="H19" s="26" t="s">
        <v>32</v>
      </c>
    </row>
    <row r="20" spans="1:8" ht="12.75" customHeight="1" x14ac:dyDescent="0.25">
      <c r="A20" s="26" t="s">
        <v>65</v>
      </c>
      <c r="B20" s="26" t="s">
        <v>241</v>
      </c>
      <c r="C20" s="26" t="s">
        <v>148</v>
      </c>
      <c r="D20" s="26" t="s">
        <v>149</v>
      </c>
      <c r="E20" s="26" t="s">
        <v>61</v>
      </c>
      <c r="F20" s="25">
        <v>24</v>
      </c>
      <c r="G20" s="41">
        <v>44465</v>
      </c>
      <c r="H20" s="24" t="s">
        <v>139</v>
      </c>
    </row>
    <row r="21" spans="1:8" ht="12.75" customHeight="1" x14ac:dyDescent="0.25">
      <c r="A21" s="26" t="s">
        <v>186</v>
      </c>
      <c r="B21" s="26" t="s">
        <v>107</v>
      </c>
      <c r="C21" s="26" t="s">
        <v>189</v>
      </c>
      <c r="D21" s="26" t="s">
        <v>190</v>
      </c>
      <c r="E21" s="26" t="s">
        <v>59</v>
      </c>
      <c r="F21" s="25">
        <v>24</v>
      </c>
      <c r="G21" s="41">
        <v>44467</v>
      </c>
      <c r="H21" s="26" t="s">
        <v>32</v>
      </c>
    </row>
    <row r="22" spans="1:8" ht="12.75" customHeight="1" x14ac:dyDescent="0.25">
      <c r="A22" s="26" t="s">
        <v>119</v>
      </c>
      <c r="B22" s="26" t="s">
        <v>240</v>
      </c>
      <c r="C22" s="26" t="s">
        <v>235</v>
      </c>
      <c r="D22" s="26" t="s">
        <v>236</v>
      </c>
      <c r="E22" s="26" t="s">
        <v>60</v>
      </c>
      <c r="F22" s="25">
        <v>24</v>
      </c>
      <c r="G22" s="41">
        <v>44470</v>
      </c>
      <c r="H22" s="26" t="s">
        <v>403</v>
      </c>
    </row>
    <row r="23" spans="1:8" ht="12.75" customHeight="1" x14ac:dyDescent="0.25">
      <c r="A23" s="26" t="s">
        <v>163</v>
      </c>
      <c r="B23" s="26" t="s">
        <v>100</v>
      </c>
      <c r="C23" s="26" t="s">
        <v>164</v>
      </c>
      <c r="D23" s="26" t="s">
        <v>165</v>
      </c>
      <c r="E23" s="26" t="s">
        <v>59</v>
      </c>
      <c r="F23" s="25">
        <v>23</v>
      </c>
      <c r="G23" s="41">
        <v>44467</v>
      </c>
      <c r="H23" s="24" t="s">
        <v>96</v>
      </c>
    </row>
    <row r="24" spans="1:8" ht="12.75" customHeight="1" x14ac:dyDescent="0.25">
      <c r="A24" s="26" t="s">
        <v>65</v>
      </c>
      <c r="B24" s="26" t="s">
        <v>241</v>
      </c>
      <c r="C24" s="26" t="s">
        <v>114</v>
      </c>
      <c r="D24" s="26" t="s">
        <v>115</v>
      </c>
      <c r="E24" s="26" t="s">
        <v>59</v>
      </c>
      <c r="F24" s="25">
        <v>23</v>
      </c>
      <c r="G24" s="41" t="s">
        <v>400</v>
      </c>
      <c r="H24" s="24" t="s">
        <v>139</v>
      </c>
    </row>
    <row r="25" spans="1:8" ht="12.75" customHeight="1" x14ac:dyDescent="0.25">
      <c r="A25" s="26" t="s">
        <v>83</v>
      </c>
      <c r="B25" s="26" t="s">
        <v>239</v>
      </c>
      <c r="C25" s="26" t="s">
        <v>252</v>
      </c>
      <c r="D25" s="26" t="s">
        <v>253</v>
      </c>
      <c r="E25" s="26" t="s">
        <v>59</v>
      </c>
      <c r="F25" s="25">
        <v>22</v>
      </c>
      <c r="G25" s="41">
        <v>44470</v>
      </c>
      <c r="H25" s="26" t="s">
        <v>32</v>
      </c>
    </row>
    <row r="26" spans="1:8" ht="12.75" customHeight="1" x14ac:dyDescent="0.25">
      <c r="A26" s="26" t="s">
        <v>65</v>
      </c>
      <c r="B26" s="26" t="s">
        <v>241</v>
      </c>
      <c r="C26" s="26" t="s">
        <v>143</v>
      </c>
      <c r="D26" s="26" t="s">
        <v>144</v>
      </c>
      <c r="E26" s="26" t="s">
        <v>61</v>
      </c>
      <c r="F26" s="25">
        <v>21</v>
      </c>
      <c r="G26" s="41">
        <v>44465</v>
      </c>
      <c r="H26" s="24" t="s">
        <v>139</v>
      </c>
    </row>
    <row r="27" spans="1:8" ht="12.75" customHeight="1" x14ac:dyDescent="0.25">
      <c r="A27" s="26" t="s">
        <v>65</v>
      </c>
      <c r="B27" s="26" t="s">
        <v>241</v>
      </c>
      <c r="C27" s="26" t="s">
        <v>166</v>
      </c>
      <c r="D27" s="26" t="s">
        <v>167</v>
      </c>
      <c r="E27" s="26" t="s">
        <v>61</v>
      </c>
      <c r="F27" s="25">
        <v>21</v>
      </c>
      <c r="G27" s="41" t="s">
        <v>400</v>
      </c>
      <c r="H27" s="24" t="s">
        <v>139</v>
      </c>
    </row>
    <row r="28" spans="1:8" ht="12.75" customHeight="1" x14ac:dyDescent="0.25">
      <c r="A28" s="26" t="s">
        <v>65</v>
      </c>
      <c r="B28" s="26" t="s">
        <v>241</v>
      </c>
      <c r="C28" s="26" t="s">
        <v>194</v>
      </c>
      <c r="D28" s="26" t="s">
        <v>195</v>
      </c>
      <c r="E28" s="26" t="s">
        <v>61</v>
      </c>
      <c r="F28" s="25">
        <v>20</v>
      </c>
      <c r="G28" s="41" t="s">
        <v>400</v>
      </c>
      <c r="H28" s="24" t="s">
        <v>139</v>
      </c>
    </row>
    <row r="29" spans="1:8" ht="12.75" customHeight="1" x14ac:dyDescent="0.25">
      <c r="A29" s="26" t="s">
        <v>87</v>
      </c>
      <c r="B29" s="26" t="s">
        <v>89</v>
      </c>
      <c r="C29" s="26" t="s">
        <v>254</v>
      </c>
      <c r="D29" s="26" t="s">
        <v>255</v>
      </c>
      <c r="E29" s="26" t="s">
        <v>59</v>
      </c>
      <c r="F29" s="25">
        <v>19</v>
      </c>
      <c r="G29" s="41">
        <v>44466</v>
      </c>
      <c r="H29" s="26" t="s">
        <v>96</v>
      </c>
    </row>
    <row r="30" spans="1:8" ht="12.75" customHeight="1" x14ac:dyDescent="0.25">
      <c r="A30" s="26" t="s">
        <v>87</v>
      </c>
      <c r="B30" s="26" t="s">
        <v>89</v>
      </c>
      <c r="C30" s="26" t="s">
        <v>256</v>
      </c>
      <c r="D30" s="26" t="s">
        <v>257</v>
      </c>
      <c r="E30" s="26" t="s">
        <v>59</v>
      </c>
      <c r="F30" s="25">
        <v>19</v>
      </c>
      <c r="G30" s="41">
        <v>44466</v>
      </c>
      <c r="H30" s="47" t="s">
        <v>96</v>
      </c>
    </row>
    <row r="31" spans="1:8" ht="12.75" customHeight="1" x14ac:dyDescent="0.25">
      <c r="A31" s="26" t="s">
        <v>258</v>
      </c>
      <c r="B31" s="26" t="s">
        <v>239</v>
      </c>
      <c r="C31" s="26" t="s">
        <v>259</v>
      </c>
      <c r="D31" s="26" t="s">
        <v>260</v>
      </c>
      <c r="E31" s="26" t="s">
        <v>59</v>
      </c>
      <c r="F31" s="25">
        <v>19</v>
      </c>
      <c r="G31" s="41">
        <v>44480</v>
      </c>
      <c r="H31" s="26" t="s">
        <v>397</v>
      </c>
    </row>
    <row r="32" spans="1:8" ht="12.75" customHeight="1" x14ac:dyDescent="0.25">
      <c r="A32" s="26" t="s">
        <v>87</v>
      </c>
      <c r="B32" s="26" t="s">
        <v>89</v>
      </c>
      <c r="C32" s="26" t="s">
        <v>177</v>
      </c>
      <c r="D32" s="26" t="s">
        <v>178</v>
      </c>
      <c r="E32" s="26" t="s">
        <v>59</v>
      </c>
      <c r="F32" s="25">
        <v>18</v>
      </c>
      <c r="G32" s="41">
        <v>44466</v>
      </c>
      <c r="H32" s="26" t="s">
        <v>96</v>
      </c>
    </row>
    <row r="33" spans="1:8" ht="12.75" customHeight="1" x14ac:dyDescent="0.25">
      <c r="A33" s="26" t="s">
        <v>83</v>
      </c>
      <c r="B33" s="26" t="s">
        <v>239</v>
      </c>
      <c r="C33" s="26" t="s">
        <v>261</v>
      </c>
      <c r="D33" s="26" t="s">
        <v>262</v>
      </c>
      <c r="E33" s="26" t="s">
        <v>59</v>
      </c>
      <c r="F33" s="25">
        <v>18</v>
      </c>
      <c r="G33" s="41" t="s">
        <v>77</v>
      </c>
      <c r="H33" s="47" t="s">
        <v>32</v>
      </c>
    </row>
    <row r="34" spans="1:8" ht="12.75" customHeight="1" x14ac:dyDescent="0.25">
      <c r="A34" s="26" t="s">
        <v>111</v>
      </c>
      <c r="B34" s="26" t="s">
        <v>240</v>
      </c>
      <c r="C34" s="26" t="s">
        <v>126</v>
      </c>
      <c r="D34" s="26" t="s">
        <v>127</v>
      </c>
      <c r="E34" s="26" t="s">
        <v>60</v>
      </c>
      <c r="F34" s="25">
        <v>18</v>
      </c>
      <c r="G34" s="41" t="s">
        <v>78</v>
      </c>
      <c r="H34" s="47" t="s">
        <v>32</v>
      </c>
    </row>
    <row r="35" spans="1:8" ht="12.75" customHeight="1" x14ac:dyDescent="0.25">
      <c r="A35" s="26" t="s">
        <v>84</v>
      </c>
      <c r="B35" s="26" t="s">
        <v>239</v>
      </c>
      <c r="C35" s="26" t="s">
        <v>180</v>
      </c>
      <c r="D35" s="26" t="s">
        <v>181</v>
      </c>
      <c r="E35" s="26" t="s">
        <v>60</v>
      </c>
      <c r="F35" s="25">
        <v>17</v>
      </c>
      <c r="G35" s="41">
        <v>44470</v>
      </c>
      <c r="H35" s="47" t="s">
        <v>32</v>
      </c>
    </row>
    <row r="36" spans="1:8" ht="12.75" customHeight="1" x14ac:dyDescent="0.25">
      <c r="A36" s="26" t="s">
        <v>263</v>
      </c>
      <c r="B36" s="26" t="s">
        <v>89</v>
      </c>
      <c r="C36" s="26" t="s">
        <v>264</v>
      </c>
      <c r="D36" s="26" t="s">
        <v>265</v>
      </c>
      <c r="E36" s="26" t="s">
        <v>59</v>
      </c>
      <c r="F36" s="25">
        <v>17</v>
      </c>
      <c r="G36" s="41">
        <v>44473</v>
      </c>
      <c r="H36" s="26" t="s">
        <v>32</v>
      </c>
    </row>
    <row r="37" spans="1:8" ht="12.75" customHeight="1" x14ac:dyDescent="0.25">
      <c r="A37" s="26" t="s">
        <v>65</v>
      </c>
      <c r="B37" s="26" t="s">
        <v>241</v>
      </c>
      <c r="C37" s="26" t="s">
        <v>198</v>
      </c>
      <c r="D37" s="26" t="s">
        <v>199</v>
      </c>
      <c r="E37" s="26" t="s">
        <v>61</v>
      </c>
      <c r="F37" s="25">
        <v>17</v>
      </c>
      <c r="G37" s="41" t="s">
        <v>400</v>
      </c>
      <c r="H37" s="25" t="s">
        <v>139</v>
      </c>
    </row>
    <row r="38" spans="1:8" ht="12.75" customHeight="1" x14ac:dyDescent="0.25">
      <c r="A38" s="26" t="s">
        <v>65</v>
      </c>
      <c r="B38" s="26" t="s">
        <v>241</v>
      </c>
      <c r="C38" s="26" t="s">
        <v>219</v>
      </c>
      <c r="D38" s="26" t="s">
        <v>220</v>
      </c>
      <c r="E38" s="26" t="s">
        <v>61</v>
      </c>
      <c r="F38" s="25">
        <v>17</v>
      </c>
      <c r="G38" s="41" t="s">
        <v>400</v>
      </c>
      <c r="H38" s="25" t="s">
        <v>139</v>
      </c>
    </row>
    <row r="39" spans="1:8" ht="12.75" customHeight="1" x14ac:dyDescent="0.25">
      <c r="A39" s="26" t="s">
        <v>65</v>
      </c>
      <c r="B39" s="26" t="s">
        <v>241</v>
      </c>
      <c r="C39" s="26" t="s">
        <v>131</v>
      </c>
      <c r="D39" s="26" t="s">
        <v>132</v>
      </c>
      <c r="E39" s="26" t="s">
        <v>61</v>
      </c>
      <c r="F39" s="25">
        <v>16</v>
      </c>
      <c r="G39" s="41">
        <v>44465</v>
      </c>
      <c r="H39" s="24" t="s">
        <v>139</v>
      </c>
    </row>
    <row r="40" spans="1:8" ht="12.75" customHeight="1" x14ac:dyDescent="0.25">
      <c r="A40" s="26" t="s">
        <v>120</v>
      </c>
      <c r="B40" s="26" t="s">
        <v>239</v>
      </c>
      <c r="C40" s="26" t="s">
        <v>135</v>
      </c>
      <c r="D40" s="26" t="s">
        <v>136</v>
      </c>
      <c r="E40" s="26" t="s">
        <v>59</v>
      </c>
      <c r="F40" s="25">
        <v>16</v>
      </c>
      <c r="G40" s="41">
        <v>44501</v>
      </c>
      <c r="H40" s="47" t="s">
        <v>238</v>
      </c>
    </row>
    <row r="41" spans="1:8" ht="12.75" customHeight="1" x14ac:dyDescent="0.25">
      <c r="A41" s="26" t="s">
        <v>79</v>
      </c>
      <c r="B41" s="26" t="s">
        <v>240</v>
      </c>
      <c r="C41" s="26" t="s">
        <v>80</v>
      </c>
      <c r="D41" s="26" t="s">
        <v>81</v>
      </c>
      <c r="E41" s="26" t="s">
        <v>59</v>
      </c>
      <c r="F41" s="25">
        <v>16</v>
      </c>
      <c r="G41" s="41" t="s">
        <v>78</v>
      </c>
      <c r="H41" s="47" t="s">
        <v>32</v>
      </c>
    </row>
    <row r="42" spans="1:8" ht="12.75" customHeight="1" x14ac:dyDescent="0.25">
      <c r="A42" s="26" t="s">
        <v>65</v>
      </c>
      <c r="B42" s="26" t="s">
        <v>241</v>
      </c>
      <c r="C42" s="26" t="s">
        <v>121</v>
      </c>
      <c r="D42" s="26" t="s">
        <v>122</v>
      </c>
      <c r="E42" s="26" t="s">
        <v>61</v>
      </c>
      <c r="F42" s="25">
        <v>16</v>
      </c>
      <c r="G42" s="41" t="s">
        <v>400</v>
      </c>
      <c r="H42" s="24" t="s">
        <v>139</v>
      </c>
    </row>
    <row r="43" spans="1:8" ht="12.75" customHeight="1" x14ac:dyDescent="0.25">
      <c r="A43" s="26" t="s">
        <v>154</v>
      </c>
      <c r="B43" s="26" t="s">
        <v>240</v>
      </c>
      <c r="C43" s="26" t="s">
        <v>155</v>
      </c>
      <c r="D43" s="26" t="s">
        <v>156</v>
      </c>
      <c r="E43" s="26" t="s">
        <v>60</v>
      </c>
      <c r="F43" s="25">
        <v>15</v>
      </c>
      <c r="G43" s="41">
        <v>44474</v>
      </c>
      <c r="H43" s="47" t="s">
        <v>32</v>
      </c>
    </row>
    <row r="44" spans="1:8" ht="12.75" customHeight="1" x14ac:dyDescent="0.25">
      <c r="A44" s="26" t="s">
        <v>266</v>
      </c>
      <c r="B44" s="26" t="s">
        <v>100</v>
      </c>
      <c r="C44" s="26" t="s">
        <v>267</v>
      </c>
      <c r="D44" s="26" t="s">
        <v>268</v>
      </c>
      <c r="E44" s="26" t="s">
        <v>59</v>
      </c>
      <c r="F44" s="25">
        <v>15</v>
      </c>
      <c r="G44" s="41" t="s">
        <v>400</v>
      </c>
      <c r="H44" s="26" t="s">
        <v>402</v>
      </c>
    </row>
    <row r="45" spans="1:8" ht="12.75" customHeight="1" x14ac:dyDescent="0.25">
      <c r="A45" s="26" t="s">
        <v>65</v>
      </c>
      <c r="B45" s="26" t="s">
        <v>241</v>
      </c>
      <c r="C45" s="26" t="s">
        <v>196</v>
      </c>
      <c r="D45" s="26" t="s">
        <v>197</v>
      </c>
      <c r="E45" s="26" t="s">
        <v>61</v>
      </c>
      <c r="F45" s="25">
        <v>15</v>
      </c>
      <c r="G45" s="41" t="s">
        <v>400</v>
      </c>
      <c r="H45" s="24" t="s">
        <v>139</v>
      </c>
    </row>
    <row r="46" spans="1:8" ht="12.75" customHeight="1" x14ac:dyDescent="0.25">
      <c r="A46" s="26" t="s">
        <v>108</v>
      </c>
      <c r="B46" s="26" t="s">
        <v>107</v>
      </c>
      <c r="C46" s="26" t="s">
        <v>109</v>
      </c>
      <c r="D46" s="26" t="s">
        <v>110</v>
      </c>
      <c r="E46" s="26" t="s">
        <v>59</v>
      </c>
      <c r="F46" s="25">
        <v>14</v>
      </c>
      <c r="G46" s="41">
        <v>44466</v>
      </c>
      <c r="H46" s="47" t="s">
        <v>32</v>
      </c>
    </row>
    <row r="47" spans="1:8" ht="12.75" customHeight="1" x14ac:dyDescent="0.25">
      <c r="A47" s="26" t="s">
        <v>117</v>
      </c>
      <c r="B47" s="26" t="s">
        <v>118</v>
      </c>
      <c r="C47" s="26" t="s">
        <v>269</v>
      </c>
      <c r="D47" s="26" t="s">
        <v>270</v>
      </c>
      <c r="E47" s="26" t="s">
        <v>61</v>
      </c>
      <c r="F47" s="25">
        <v>14</v>
      </c>
      <c r="G47" s="41">
        <v>44467</v>
      </c>
      <c r="H47" s="26" t="s">
        <v>32</v>
      </c>
    </row>
    <row r="48" spans="1:8" ht="12.75" customHeight="1" x14ac:dyDescent="0.25">
      <c r="A48" s="26" t="s">
        <v>123</v>
      </c>
      <c r="B48" s="26" t="s">
        <v>100</v>
      </c>
      <c r="C48" s="26" t="s">
        <v>124</v>
      </c>
      <c r="D48" s="26" t="s">
        <v>125</v>
      </c>
      <c r="E48" s="26" t="s">
        <v>59</v>
      </c>
      <c r="F48" s="25">
        <v>14</v>
      </c>
      <c r="G48" s="41" t="s">
        <v>77</v>
      </c>
      <c r="H48" s="25" t="s">
        <v>96</v>
      </c>
    </row>
    <row r="49" spans="1:8" ht="12.75" customHeight="1" x14ac:dyDescent="0.25">
      <c r="A49" s="26" t="s">
        <v>271</v>
      </c>
      <c r="B49" s="26" t="s">
        <v>240</v>
      </c>
      <c r="C49" s="26" t="s">
        <v>272</v>
      </c>
      <c r="D49" s="26" t="s">
        <v>273</v>
      </c>
      <c r="E49" s="26" t="s">
        <v>59</v>
      </c>
      <c r="F49" s="25">
        <v>14</v>
      </c>
      <c r="G49" s="41" t="s">
        <v>78</v>
      </c>
      <c r="H49" s="26" t="s">
        <v>32</v>
      </c>
    </row>
    <row r="50" spans="1:8" ht="12.75" customHeight="1" x14ac:dyDescent="0.25">
      <c r="A50" s="26" t="s">
        <v>65</v>
      </c>
      <c r="B50" s="26" t="s">
        <v>241</v>
      </c>
      <c r="C50" s="26" t="s">
        <v>133</v>
      </c>
      <c r="D50" s="26" t="s">
        <v>134</v>
      </c>
      <c r="E50" s="26" t="s">
        <v>61</v>
      </c>
      <c r="F50" s="25">
        <v>13</v>
      </c>
      <c r="G50" s="41">
        <v>44465</v>
      </c>
      <c r="H50" s="25" t="s">
        <v>139</v>
      </c>
    </row>
    <row r="51" spans="1:8" ht="12.75" customHeight="1" x14ac:dyDescent="0.25">
      <c r="A51" s="26" t="s">
        <v>65</v>
      </c>
      <c r="B51" s="26" t="s">
        <v>241</v>
      </c>
      <c r="C51" s="26" t="s">
        <v>202</v>
      </c>
      <c r="D51" s="26" t="s">
        <v>203</v>
      </c>
      <c r="E51" s="26" t="s">
        <v>59</v>
      </c>
      <c r="F51" s="25">
        <v>13</v>
      </c>
      <c r="G51" s="41">
        <v>44465</v>
      </c>
      <c r="H51" s="24" t="s">
        <v>139</v>
      </c>
    </row>
    <row r="52" spans="1:8" ht="12.75" customHeight="1" x14ac:dyDescent="0.25">
      <c r="A52" s="26" t="s">
        <v>117</v>
      </c>
      <c r="B52" s="26" t="s">
        <v>118</v>
      </c>
      <c r="C52" s="26" t="s">
        <v>274</v>
      </c>
      <c r="D52" s="26" t="s">
        <v>275</v>
      </c>
      <c r="E52" s="26" t="s">
        <v>61</v>
      </c>
      <c r="F52" s="25">
        <v>13</v>
      </c>
      <c r="G52" s="41">
        <v>44467</v>
      </c>
      <c r="H52" s="47" t="s">
        <v>32</v>
      </c>
    </row>
    <row r="53" spans="1:8" ht="12.75" customHeight="1" x14ac:dyDescent="0.25">
      <c r="A53" s="26" t="s">
        <v>278</v>
      </c>
      <c r="B53" s="26" t="s">
        <v>239</v>
      </c>
      <c r="C53" s="26" t="s">
        <v>279</v>
      </c>
      <c r="D53" s="26" t="s">
        <v>280</v>
      </c>
      <c r="E53" s="26" t="s">
        <v>59</v>
      </c>
      <c r="F53" s="25">
        <v>13</v>
      </c>
      <c r="G53" s="41">
        <v>44527</v>
      </c>
      <c r="H53" s="47" t="s">
        <v>398</v>
      </c>
    </row>
    <row r="54" spans="1:8" ht="12.75" customHeight="1" x14ac:dyDescent="0.25">
      <c r="A54" s="26" t="s">
        <v>64</v>
      </c>
      <c r="B54" s="26" t="s">
        <v>239</v>
      </c>
      <c r="C54" s="26" t="s">
        <v>276</v>
      </c>
      <c r="D54" s="26" t="s">
        <v>277</v>
      </c>
      <c r="E54" s="26" t="s">
        <v>59</v>
      </c>
      <c r="F54" s="25">
        <v>13</v>
      </c>
      <c r="G54" s="41" t="s">
        <v>77</v>
      </c>
      <c r="H54" s="26" t="s">
        <v>32</v>
      </c>
    </row>
    <row r="55" spans="1:8" ht="12.75" customHeight="1" x14ac:dyDescent="0.25">
      <c r="A55" s="26" t="s">
        <v>281</v>
      </c>
      <c r="B55" s="26" t="s">
        <v>240</v>
      </c>
      <c r="C55" s="26" t="s">
        <v>282</v>
      </c>
      <c r="D55" s="26" t="s">
        <v>283</v>
      </c>
      <c r="E55" s="26" t="s">
        <v>60</v>
      </c>
      <c r="F55" s="25">
        <v>13</v>
      </c>
      <c r="G55" s="41" t="s">
        <v>78</v>
      </c>
      <c r="H55" s="26" t="s">
        <v>96</v>
      </c>
    </row>
    <row r="56" spans="1:8" ht="12.75" customHeight="1" x14ac:dyDescent="0.25">
      <c r="A56" s="26" t="s">
        <v>128</v>
      </c>
      <c r="B56" s="26" t="s">
        <v>107</v>
      </c>
      <c r="C56" s="26" t="s">
        <v>129</v>
      </c>
      <c r="D56" s="26" t="s">
        <v>130</v>
      </c>
      <c r="E56" s="26" t="s">
        <v>59</v>
      </c>
      <c r="F56" s="25">
        <v>13</v>
      </c>
      <c r="G56" s="41" t="s">
        <v>400</v>
      </c>
      <c r="H56" s="26" t="s">
        <v>32</v>
      </c>
    </row>
    <row r="57" spans="1:8" ht="12.75" customHeight="1" x14ac:dyDescent="0.25">
      <c r="A57" s="26" t="s">
        <v>65</v>
      </c>
      <c r="B57" s="26" t="s">
        <v>241</v>
      </c>
      <c r="C57" s="26" t="s">
        <v>212</v>
      </c>
      <c r="D57" s="26" t="s">
        <v>213</v>
      </c>
      <c r="E57" s="26" t="s">
        <v>59</v>
      </c>
      <c r="F57" s="25">
        <v>12</v>
      </c>
      <c r="G57" s="41">
        <v>44465</v>
      </c>
      <c r="H57" s="25" t="s">
        <v>139</v>
      </c>
    </row>
    <row r="58" spans="1:8" ht="12.75" customHeight="1" x14ac:dyDescent="0.25">
      <c r="A58" s="26" t="s">
        <v>163</v>
      </c>
      <c r="B58" s="26" t="s">
        <v>100</v>
      </c>
      <c r="C58" s="26" t="s">
        <v>204</v>
      </c>
      <c r="D58" s="26" t="s">
        <v>205</v>
      </c>
      <c r="E58" s="26" t="s">
        <v>59</v>
      </c>
      <c r="F58" s="25">
        <v>12</v>
      </c>
      <c r="G58" s="41">
        <v>44467</v>
      </c>
      <c r="H58" s="25" t="s">
        <v>96</v>
      </c>
    </row>
    <row r="59" spans="1:8" ht="12.75" customHeight="1" x14ac:dyDescent="0.25">
      <c r="A59" s="26" t="s">
        <v>82</v>
      </c>
      <c r="B59" s="26" t="s">
        <v>240</v>
      </c>
      <c r="C59" s="26" t="s">
        <v>289</v>
      </c>
      <c r="D59" s="26" t="s">
        <v>290</v>
      </c>
      <c r="E59" s="26" t="s">
        <v>60</v>
      </c>
      <c r="F59" s="25">
        <v>12</v>
      </c>
      <c r="G59" s="41">
        <v>44467</v>
      </c>
      <c r="H59" s="47" t="s">
        <v>32</v>
      </c>
    </row>
    <row r="60" spans="1:8" ht="12.75" customHeight="1" x14ac:dyDescent="0.25">
      <c r="A60" s="26" t="s">
        <v>84</v>
      </c>
      <c r="B60" s="26" t="s">
        <v>239</v>
      </c>
      <c r="C60" s="26" t="s">
        <v>287</v>
      </c>
      <c r="D60" s="26" t="s">
        <v>288</v>
      </c>
      <c r="E60" s="26" t="s">
        <v>59</v>
      </c>
      <c r="F60" s="25">
        <v>12</v>
      </c>
      <c r="G60" s="41">
        <v>44470</v>
      </c>
      <c r="H60" s="47" t="s">
        <v>32</v>
      </c>
    </row>
    <row r="61" spans="1:8" ht="12.75" customHeight="1" x14ac:dyDescent="0.25">
      <c r="A61" s="26" t="s">
        <v>284</v>
      </c>
      <c r="B61" s="26" t="s">
        <v>239</v>
      </c>
      <c r="C61" s="26" t="s">
        <v>285</v>
      </c>
      <c r="D61" s="26" t="s">
        <v>286</v>
      </c>
      <c r="E61" s="26" t="s">
        <v>59</v>
      </c>
      <c r="F61" s="25">
        <v>12</v>
      </c>
      <c r="G61" s="41">
        <v>44475</v>
      </c>
      <c r="H61" s="47" t="s">
        <v>96</v>
      </c>
    </row>
    <row r="62" spans="1:8" ht="12.75" customHeight="1" x14ac:dyDescent="0.25">
      <c r="A62" s="26" t="s">
        <v>168</v>
      </c>
      <c r="B62" s="26" t="s">
        <v>239</v>
      </c>
      <c r="C62" s="26" t="s">
        <v>169</v>
      </c>
      <c r="D62" s="26" t="s">
        <v>170</v>
      </c>
      <c r="E62" s="26" t="s">
        <v>59</v>
      </c>
      <c r="F62" s="25">
        <v>12</v>
      </c>
      <c r="G62" s="41" t="s">
        <v>78</v>
      </c>
      <c r="H62" s="47" t="s">
        <v>32</v>
      </c>
    </row>
    <row r="63" spans="1:8" ht="12.75" customHeight="1" x14ac:dyDescent="0.25">
      <c r="A63" s="26" t="s">
        <v>84</v>
      </c>
      <c r="B63" s="26" t="s">
        <v>240</v>
      </c>
      <c r="C63" s="26" t="s">
        <v>306</v>
      </c>
      <c r="D63" s="26" t="s">
        <v>307</v>
      </c>
      <c r="E63" s="26" t="s">
        <v>60</v>
      </c>
      <c r="F63" s="25">
        <v>11</v>
      </c>
      <c r="G63" s="41">
        <v>44474</v>
      </c>
      <c r="H63" s="26" t="s">
        <v>32</v>
      </c>
    </row>
    <row r="64" spans="1:8" ht="12.75" customHeight="1" x14ac:dyDescent="0.25">
      <c r="A64" s="26" t="s">
        <v>294</v>
      </c>
      <c r="B64" s="26" t="s">
        <v>295</v>
      </c>
      <c r="C64" s="26" t="s">
        <v>296</v>
      </c>
      <c r="D64" s="26" t="s">
        <v>297</v>
      </c>
      <c r="E64" s="26" t="s">
        <v>59</v>
      </c>
      <c r="F64" s="25">
        <v>11</v>
      </c>
      <c r="G64" s="41">
        <v>44465</v>
      </c>
      <c r="H64" s="47" t="s">
        <v>32</v>
      </c>
    </row>
    <row r="65" spans="1:8" ht="12.75" customHeight="1" x14ac:dyDescent="0.25">
      <c r="A65" s="26" t="s">
        <v>65</v>
      </c>
      <c r="B65" s="26" t="s">
        <v>241</v>
      </c>
      <c r="C65" s="26" t="s">
        <v>161</v>
      </c>
      <c r="D65" s="26" t="s">
        <v>162</v>
      </c>
      <c r="E65" s="26" t="s">
        <v>59</v>
      </c>
      <c r="F65" s="25">
        <v>11</v>
      </c>
      <c r="G65" s="41">
        <v>44465</v>
      </c>
      <c r="H65" s="24" t="s">
        <v>139</v>
      </c>
    </row>
    <row r="66" spans="1:8" ht="12.75" customHeight="1" x14ac:dyDescent="0.25">
      <c r="A66" s="26" t="s">
        <v>65</v>
      </c>
      <c r="B66" s="26" t="s">
        <v>241</v>
      </c>
      <c r="C66" s="26" t="s">
        <v>206</v>
      </c>
      <c r="D66" s="26" t="s">
        <v>207</v>
      </c>
      <c r="E66" s="26" t="s">
        <v>59</v>
      </c>
      <c r="F66" s="25">
        <v>11</v>
      </c>
      <c r="G66" s="41">
        <v>44465</v>
      </c>
      <c r="H66" s="24" t="s">
        <v>139</v>
      </c>
    </row>
    <row r="67" spans="1:8" ht="12.75" customHeight="1" x14ac:dyDescent="0.25">
      <c r="A67" s="26" t="s">
        <v>163</v>
      </c>
      <c r="B67" s="26" t="s">
        <v>100</v>
      </c>
      <c r="C67" s="26" t="s">
        <v>298</v>
      </c>
      <c r="D67" s="26" t="s">
        <v>299</v>
      </c>
      <c r="E67" s="26" t="s">
        <v>59</v>
      </c>
      <c r="F67" s="25">
        <v>11</v>
      </c>
      <c r="G67" s="41">
        <v>44467</v>
      </c>
      <c r="H67" s="24" t="s">
        <v>96</v>
      </c>
    </row>
    <row r="68" spans="1:8" ht="12.75" customHeight="1" x14ac:dyDescent="0.25">
      <c r="A68" s="26" t="s">
        <v>303</v>
      </c>
      <c r="B68" s="26" t="s">
        <v>240</v>
      </c>
      <c r="C68" s="26" t="s">
        <v>304</v>
      </c>
      <c r="D68" s="26" t="s">
        <v>305</v>
      </c>
      <c r="E68" s="26" t="s">
        <v>60</v>
      </c>
      <c r="F68" s="25">
        <v>11</v>
      </c>
      <c r="G68" s="41">
        <v>44467</v>
      </c>
      <c r="H68" s="26" t="s">
        <v>96</v>
      </c>
    </row>
    <row r="69" spans="1:8" ht="12.75" customHeight="1" x14ac:dyDescent="0.25">
      <c r="A69" s="26" t="s">
        <v>83</v>
      </c>
      <c r="B69" s="26" t="s">
        <v>239</v>
      </c>
      <c r="C69" s="26" t="s">
        <v>91</v>
      </c>
      <c r="D69" s="26" t="s">
        <v>92</v>
      </c>
      <c r="E69" s="26" t="s">
        <v>59</v>
      </c>
      <c r="F69" s="25">
        <v>11</v>
      </c>
      <c r="G69" s="41">
        <v>44470</v>
      </c>
      <c r="H69" s="26" t="s">
        <v>32</v>
      </c>
    </row>
    <row r="70" spans="1:8" ht="12.75" customHeight="1" x14ac:dyDescent="0.25">
      <c r="A70" s="26" t="s">
        <v>300</v>
      </c>
      <c r="B70" s="26" t="s">
        <v>239</v>
      </c>
      <c r="C70" s="26" t="s">
        <v>301</v>
      </c>
      <c r="D70" s="26" t="s">
        <v>302</v>
      </c>
      <c r="E70" s="26" t="s">
        <v>60</v>
      </c>
      <c r="F70" s="25">
        <v>11</v>
      </c>
      <c r="G70" s="41" t="s">
        <v>78</v>
      </c>
      <c r="H70" s="26" t="s">
        <v>32</v>
      </c>
    </row>
    <row r="71" spans="1:8" ht="12.75" customHeight="1" x14ac:dyDescent="0.25">
      <c r="A71" s="26" t="s">
        <v>291</v>
      </c>
      <c r="B71" s="26" t="s">
        <v>240</v>
      </c>
      <c r="C71" s="26" t="s">
        <v>292</v>
      </c>
      <c r="D71" s="26" t="s">
        <v>293</v>
      </c>
      <c r="E71" s="26" t="s">
        <v>61</v>
      </c>
      <c r="F71" s="25">
        <v>11</v>
      </c>
      <c r="G71" s="41" t="s">
        <v>78</v>
      </c>
      <c r="H71" s="26" t="s">
        <v>32</v>
      </c>
    </row>
    <row r="72" spans="1:8" ht="12.75" customHeight="1" x14ac:dyDescent="0.25">
      <c r="A72" s="26" t="s">
        <v>65</v>
      </c>
      <c r="B72" s="26" t="s">
        <v>241</v>
      </c>
      <c r="C72" s="26" t="s">
        <v>137</v>
      </c>
      <c r="D72" s="26" t="s">
        <v>138</v>
      </c>
      <c r="E72" s="26" t="s">
        <v>59</v>
      </c>
      <c r="F72" s="25">
        <v>11</v>
      </c>
      <c r="G72" s="41" t="s">
        <v>400</v>
      </c>
      <c r="H72" s="24" t="s">
        <v>139</v>
      </c>
    </row>
    <row r="73" spans="1:8" ht="12.75" customHeight="1" x14ac:dyDescent="0.25">
      <c r="A73" s="26" t="s">
        <v>108</v>
      </c>
      <c r="B73" s="26" t="s">
        <v>107</v>
      </c>
      <c r="C73" s="26" t="s">
        <v>210</v>
      </c>
      <c r="D73" s="26" t="s">
        <v>211</v>
      </c>
      <c r="E73" s="26" t="s">
        <v>59</v>
      </c>
      <c r="F73" s="25">
        <v>10</v>
      </c>
      <c r="G73" s="41">
        <v>44466</v>
      </c>
      <c r="H73" s="26" t="s">
        <v>32</v>
      </c>
    </row>
    <row r="74" spans="1:8" ht="12.75" customHeight="1" x14ac:dyDescent="0.25">
      <c r="A74" s="26" t="s">
        <v>308</v>
      </c>
      <c r="B74" s="26" t="s">
        <v>295</v>
      </c>
      <c r="C74" s="26" t="s">
        <v>309</v>
      </c>
      <c r="D74" s="26" t="s">
        <v>310</v>
      </c>
      <c r="E74" s="26" t="s">
        <v>59</v>
      </c>
      <c r="F74" s="25">
        <v>10</v>
      </c>
      <c r="G74" s="41">
        <v>44475</v>
      </c>
      <c r="H74" s="26" t="s">
        <v>32</v>
      </c>
    </row>
    <row r="75" spans="1:8" ht="12.75" customHeight="1" x14ac:dyDescent="0.25">
      <c r="A75" s="26" t="s">
        <v>311</v>
      </c>
      <c r="B75" s="26" t="s">
        <v>239</v>
      </c>
      <c r="C75" s="26" t="s">
        <v>312</v>
      </c>
      <c r="D75" s="26" t="s">
        <v>313</v>
      </c>
      <c r="E75" s="26" t="s">
        <v>59</v>
      </c>
      <c r="F75" s="25">
        <v>10</v>
      </c>
      <c r="G75" s="41">
        <v>44489</v>
      </c>
      <c r="H75" s="26" t="s">
        <v>237</v>
      </c>
    </row>
    <row r="76" spans="1:8" ht="12.75" customHeight="1" x14ac:dyDescent="0.25">
      <c r="A76" s="26" t="s">
        <v>311</v>
      </c>
      <c r="B76" s="26" t="s">
        <v>239</v>
      </c>
      <c r="C76" s="26" t="s">
        <v>314</v>
      </c>
      <c r="D76" s="26" t="s">
        <v>315</v>
      </c>
      <c r="E76" s="26" t="s">
        <v>59</v>
      </c>
      <c r="F76" s="25">
        <v>10</v>
      </c>
      <c r="G76" s="41">
        <v>44489</v>
      </c>
      <c r="H76" s="26" t="s">
        <v>237</v>
      </c>
    </row>
    <row r="77" spans="1:8" ht="12.75" customHeight="1" x14ac:dyDescent="0.25">
      <c r="A77" s="26" t="s">
        <v>311</v>
      </c>
      <c r="B77" s="26" t="s">
        <v>239</v>
      </c>
      <c r="C77" s="26" t="s">
        <v>316</v>
      </c>
      <c r="D77" s="26" t="s">
        <v>317</v>
      </c>
      <c r="E77" s="26" t="s">
        <v>59</v>
      </c>
      <c r="F77" s="25">
        <v>10</v>
      </c>
      <c r="G77" s="41">
        <v>44489</v>
      </c>
      <c r="H77" s="26" t="s">
        <v>237</v>
      </c>
    </row>
    <row r="78" spans="1:8" ht="12.75" customHeight="1" x14ac:dyDescent="0.25">
      <c r="A78" s="26" t="s">
        <v>120</v>
      </c>
      <c r="B78" s="26" t="s">
        <v>239</v>
      </c>
      <c r="C78" s="26" t="s">
        <v>229</v>
      </c>
      <c r="D78" s="26" t="s">
        <v>230</v>
      </c>
      <c r="E78" s="26" t="s">
        <v>59</v>
      </c>
      <c r="F78" s="25">
        <v>10</v>
      </c>
      <c r="G78" s="41">
        <v>44501</v>
      </c>
      <c r="H78" s="26" t="s">
        <v>238</v>
      </c>
    </row>
    <row r="79" spans="1:8" ht="12.75" customHeight="1" x14ac:dyDescent="0.25">
      <c r="A79" s="26" t="s">
        <v>90</v>
      </c>
      <c r="B79" s="26" t="s">
        <v>100</v>
      </c>
      <c r="C79" s="26" t="s">
        <v>217</v>
      </c>
      <c r="D79" s="26" t="s">
        <v>218</v>
      </c>
      <c r="E79" s="26" t="s">
        <v>59</v>
      </c>
      <c r="F79" s="25">
        <v>10</v>
      </c>
      <c r="G79" s="41" t="s">
        <v>77</v>
      </c>
      <c r="H79" s="26" t="s">
        <v>32</v>
      </c>
    </row>
    <row r="80" spans="1:8" ht="12.75" customHeight="1" x14ac:dyDescent="0.25">
      <c r="A80" s="26" t="s">
        <v>90</v>
      </c>
      <c r="B80" s="26" t="s">
        <v>100</v>
      </c>
      <c r="C80" s="26" t="s">
        <v>157</v>
      </c>
      <c r="D80" s="26" t="s">
        <v>158</v>
      </c>
      <c r="E80" s="26" t="s">
        <v>59</v>
      </c>
      <c r="F80" s="25">
        <v>10</v>
      </c>
      <c r="G80" s="41" t="s">
        <v>400</v>
      </c>
      <c r="H80" s="26" t="s">
        <v>32</v>
      </c>
    </row>
    <row r="81" spans="1:8" ht="12.75" customHeight="1" x14ac:dyDescent="0.25">
      <c r="A81" s="26" t="s">
        <v>65</v>
      </c>
      <c r="B81" s="26" t="s">
        <v>241</v>
      </c>
      <c r="C81" s="26" t="s">
        <v>66</v>
      </c>
      <c r="D81" s="26" t="s">
        <v>67</v>
      </c>
      <c r="E81" s="26" t="s">
        <v>59</v>
      </c>
      <c r="F81" s="25">
        <v>10</v>
      </c>
      <c r="G81" s="41" t="s">
        <v>400</v>
      </c>
      <c r="H81" s="24" t="s">
        <v>139</v>
      </c>
    </row>
    <row r="82" spans="1:8" ht="12.75" customHeight="1" x14ac:dyDescent="0.25">
      <c r="A82" s="26" t="s">
        <v>65</v>
      </c>
      <c r="B82" s="26" t="s">
        <v>241</v>
      </c>
      <c r="C82" s="26" t="s">
        <v>152</v>
      </c>
      <c r="D82" s="26" t="s">
        <v>153</v>
      </c>
      <c r="E82" s="26" t="s">
        <v>59</v>
      </c>
      <c r="F82" s="25">
        <v>9</v>
      </c>
      <c r="G82" s="41">
        <v>44465</v>
      </c>
      <c r="H82" s="24" t="s">
        <v>139</v>
      </c>
    </row>
    <row r="83" spans="1:8" ht="12.75" customHeight="1" x14ac:dyDescent="0.25">
      <c r="A83" s="26" t="s">
        <v>116</v>
      </c>
      <c r="B83" s="26" t="s">
        <v>100</v>
      </c>
      <c r="C83" s="26" t="s">
        <v>332</v>
      </c>
      <c r="D83" s="26" t="s">
        <v>333</v>
      </c>
      <c r="E83" s="26" t="s">
        <v>59</v>
      </c>
      <c r="F83" s="25">
        <v>9</v>
      </c>
      <c r="G83" s="41">
        <v>44467</v>
      </c>
      <c r="H83" s="24" t="s">
        <v>139</v>
      </c>
    </row>
    <row r="84" spans="1:8" ht="12.75" customHeight="1" x14ac:dyDescent="0.25">
      <c r="A84" s="26" t="s">
        <v>322</v>
      </c>
      <c r="B84" s="26" t="s">
        <v>239</v>
      </c>
      <c r="C84" s="26" t="s">
        <v>323</v>
      </c>
      <c r="D84" s="26" t="s">
        <v>324</v>
      </c>
      <c r="E84" s="26" t="s">
        <v>59</v>
      </c>
      <c r="F84" s="25">
        <v>9</v>
      </c>
      <c r="G84" s="41">
        <v>44467</v>
      </c>
      <c r="H84" s="26" t="s">
        <v>185</v>
      </c>
    </row>
    <row r="85" spans="1:8" ht="12.75" customHeight="1" x14ac:dyDescent="0.25">
      <c r="A85" s="26" t="s">
        <v>325</v>
      </c>
      <c r="B85" s="26" t="s">
        <v>239</v>
      </c>
      <c r="C85" s="26" t="s">
        <v>326</v>
      </c>
      <c r="D85" s="26" t="s">
        <v>327</v>
      </c>
      <c r="E85" s="26" t="s">
        <v>59</v>
      </c>
      <c r="F85" s="25">
        <v>9</v>
      </c>
      <c r="G85" s="41">
        <v>44470</v>
      </c>
      <c r="H85" s="26" t="s">
        <v>32</v>
      </c>
    </row>
    <row r="86" spans="1:8" ht="12.75" customHeight="1" x14ac:dyDescent="0.25">
      <c r="A86" s="26" t="s">
        <v>263</v>
      </c>
      <c r="B86" s="26" t="s">
        <v>89</v>
      </c>
      <c r="C86" s="26" t="s">
        <v>318</v>
      </c>
      <c r="D86" s="26" t="s">
        <v>319</v>
      </c>
      <c r="E86" s="26" t="s">
        <v>59</v>
      </c>
      <c r="F86" s="25">
        <v>9</v>
      </c>
      <c r="G86" s="41">
        <v>44473</v>
      </c>
      <c r="H86" s="26" t="s">
        <v>32</v>
      </c>
    </row>
    <row r="87" spans="1:8" ht="12.75" customHeight="1" x14ac:dyDescent="0.25">
      <c r="A87" s="26" t="s">
        <v>311</v>
      </c>
      <c r="B87" s="26" t="s">
        <v>239</v>
      </c>
      <c r="C87" s="26" t="s">
        <v>320</v>
      </c>
      <c r="D87" s="26" t="s">
        <v>321</v>
      </c>
      <c r="E87" s="26" t="s">
        <v>59</v>
      </c>
      <c r="F87" s="25">
        <v>9</v>
      </c>
      <c r="G87" s="41">
        <v>44489</v>
      </c>
      <c r="H87" s="26" t="s">
        <v>237</v>
      </c>
    </row>
    <row r="88" spans="1:8" ht="12.75" customHeight="1" x14ac:dyDescent="0.25">
      <c r="A88" s="26" t="s">
        <v>120</v>
      </c>
      <c r="B88" s="26" t="s">
        <v>239</v>
      </c>
      <c r="C88" s="26" t="s">
        <v>233</v>
      </c>
      <c r="D88" s="26" t="s">
        <v>234</v>
      </c>
      <c r="E88" s="26" t="s">
        <v>59</v>
      </c>
      <c r="F88" s="25">
        <v>9</v>
      </c>
      <c r="G88" s="41">
        <v>44501</v>
      </c>
      <c r="H88" s="26" t="s">
        <v>238</v>
      </c>
    </row>
    <row r="89" spans="1:8" ht="12.75" customHeight="1" x14ac:dyDescent="0.25">
      <c r="A89" s="26" t="s">
        <v>120</v>
      </c>
      <c r="B89" s="26" t="s">
        <v>239</v>
      </c>
      <c r="C89" s="26" t="s">
        <v>231</v>
      </c>
      <c r="D89" s="26" t="s">
        <v>232</v>
      </c>
      <c r="E89" s="26" t="s">
        <v>59</v>
      </c>
      <c r="F89" s="25">
        <v>9</v>
      </c>
      <c r="G89" s="41">
        <v>44501</v>
      </c>
      <c r="H89" s="26" t="s">
        <v>238</v>
      </c>
    </row>
    <row r="90" spans="1:8" ht="12.75" customHeight="1" x14ac:dyDescent="0.25">
      <c r="A90" s="26" t="s">
        <v>108</v>
      </c>
      <c r="B90" s="26" t="s">
        <v>107</v>
      </c>
      <c r="C90" s="26" t="s">
        <v>328</v>
      </c>
      <c r="D90" s="26" t="s">
        <v>329</v>
      </c>
      <c r="E90" s="26" t="s">
        <v>59</v>
      </c>
      <c r="F90" s="25">
        <v>9</v>
      </c>
      <c r="G90" s="41" t="s">
        <v>400</v>
      </c>
      <c r="H90" s="26" t="s">
        <v>32</v>
      </c>
    </row>
    <row r="91" spans="1:8" ht="12.75" customHeight="1" x14ac:dyDescent="0.25">
      <c r="A91" s="26" t="s">
        <v>64</v>
      </c>
      <c r="B91" s="26" t="s">
        <v>239</v>
      </c>
      <c r="C91" s="26" t="s">
        <v>334</v>
      </c>
      <c r="D91" s="26" t="s">
        <v>335</v>
      </c>
      <c r="E91" s="26" t="s">
        <v>60</v>
      </c>
      <c r="F91" s="25">
        <v>9</v>
      </c>
      <c r="G91" s="41" t="s">
        <v>78</v>
      </c>
      <c r="H91" s="26" t="s">
        <v>32</v>
      </c>
    </row>
    <row r="92" spans="1:8" ht="12.75" customHeight="1" x14ac:dyDescent="0.25">
      <c r="A92" s="26" t="s">
        <v>65</v>
      </c>
      <c r="B92" s="26" t="s">
        <v>241</v>
      </c>
      <c r="C92" s="26" t="s">
        <v>159</v>
      </c>
      <c r="D92" s="26" t="s">
        <v>160</v>
      </c>
      <c r="E92" s="26" t="s">
        <v>61</v>
      </c>
      <c r="F92" s="25">
        <v>9</v>
      </c>
      <c r="G92" s="41" t="s">
        <v>400</v>
      </c>
      <c r="H92" s="24" t="s">
        <v>139</v>
      </c>
    </row>
    <row r="93" spans="1:8" ht="12.75" customHeight="1" x14ac:dyDescent="0.25">
      <c r="A93" s="26" t="s">
        <v>65</v>
      </c>
      <c r="B93" s="26" t="s">
        <v>241</v>
      </c>
      <c r="C93" s="26" t="s">
        <v>330</v>
      </c>
      <c r="D93" s="26" t="s">
        <v>331</v>
      </c>
      <c r="E93" s="26" t="s">
        <v>59</v>
      </c>
      <c r="F93" s="25">
        <v>9</v>
      </c>
      <c r="G93" s="41" t="s">
        <v>400</v>
      </c>
      <c r="H93" s="24" t="s">
        <v>139</v>
      </c>
    </row>
    <row r="94" spans="1:8" ht="12.75" customHeight="1" x14ac:dyDescent="0.25">
      <c r="A94" s="26" t="s">
        <v>65</v>
      </c>
      <c r="B94" s="26" t="s">
        <v>241</v>
      </c>
      <c r="C94" s="26" t="s">
        <v>200</v>
      </c>
      <c r="D94" s="26" t="s">
        <v>201</v>
      </c>
      <c r="E94" s="26" t="s">
        <v>59</v>
      </c>
      <c r="F94" s="25">
        <v>8</v>
      </c>
      <c r="G94" s="41">
        <v>44465</v>
      </c>
      <c r="H94" s="24" t="s">
        <v>139</v>
      </c>
    </row>
    <row r="95" spans="1:8" ht="12.75" customHeight="1" x14ac:dyDescent="0.25">
      <c r="A95" s="26" t="s">
        <v>65</v>
      </c>
      <c r="B95" s="26" t="s">
        <v>241</v>
      </c>
      <c r="C95" s="26" t="s">
        <v>227</v>
      </c>
      <c r="D95" s="26" t="s">
        <v>228</v>
      </c>
      <c r="E95" s="26" t="s">
        <v>59</v>
      </c>
      <c r="F95" s="25">
        <v>8</v>
      </c>
      <c r="G95" s="41">
        <v>44465</v>
      </c>
      <c r="H95" s="24" t="s">
        <v>139</v>
      </c>
    </row>
    <row r="96" spans="1:8" ht="12.75" customHeight="1" x14ac:dyDescent="0.25">
      <c r="A96" s="26" t="s">
        <v>65</v>
      </c>
      <c r="B96" s="26" t="s">
        <v>241</v>
      </c>
      <c r="C96" s="26" t="s">
        <v>150</v>
      </c>
      <c r="D96" s="26" t="s">
        <v>151</v>
      </c>
      <c r="E96" s="26" t="s">
        <v>59</v>
      </c>
      <c r="F96" s="25">
        <v>8</v>
      </c>
      <c r="G96" s="41">
        <v>44465</v>
      </c>
      <c r="H96" s="24" t="s">
        <v>139</v>
      </c>
    </row>
    <row r="97" spans="1:8" ht="12.75" customHeight="1" x14ac:dyDescent="0.25">
      <c r="A97" s="26" t="s">
        <v>108</v>
      </c>
      <c r="B97" s="26" t="s">
        <v>107</v>
      </c>
      <c r="C97" s="26" t="s">
        <v>352</v>
      </c>
      <c r="D97" s="26" t="s">
        <v>353</v>
      </c>
      <c r="E97" s="26" t="s">
        <v>59</v>
      </c>
      <c r="F97" s="25">
        <v>8</v>
      </c>
      <c r="G97" s="41">
        <v>44466</v>
      </c>
      <c r="H97" s="26" t="s">
        <v>32</v>
      </c>
    </row>
    <row r="98" spans="1:8" ht="12.75" customHeight="1" x14ac:dyDescent="0.25">
      <c r="A98" s="26" t="s">
        <v>345</v>
      </c>
      <c r="B98" s="26" t="s">
        <v>239</v>
      </c>
      <c r="C98" s="26" t="s">
        <v>346</v>
      </c>
      <c r="D98" s="26" t="s">
        <v>347</v>
      </c>
      <c r="E98" s="26" t="s">
        <v>59</v>
      </c>
      <c r="F98" s="25">
        <v>8</v>
      </c>
      <c r="G98" s="41">
        <v>44473</v>
      </c>
      <c r="H98" s="26" t="s">
        <v>237</v>
      </c>
    </row>
    <row r="99" spans="1:8" ht="12.75" customHeight="1" x14ac:dyDescent="0.25">
      <c r="A99" s="26" t="s">
        <v>311</v>
      </c>
      <c r="B99" s="26" t="s">
        <v>239</v>
      </c>
      <c r="C99" s="26" t="s">
        <v>348</v>
      </c>
      <c r="D99" s="26" t="s">
        <v>349</v>
      </c>
      <c r="E99" s="26" t="s">
        <v>59</v>
      </c>
      <c r="F99" s="25">
        <v>8</v>
      </c>
      <c r="G99" s="41">
        <v>44489</v>
      </c>
      <c r="H99" s="26" t="s">
        <v>237</v>
      </c>
    </row>
    <row r="100" spans="1:8" ht="12.75" customHeight="1" x14ac:dyDescent="0.25">
      <c r="A100" s="26" t="s">
        <v>278</v>
      </c>
      <c r="B100" s="26" t="s">
        <v>239</v>
      </c>
      <c r="C100" s="26" t="s">
        <v>350</v>
      </c>
      <c r="D100" s="26" t="s">
        <v>351</v>
      </c>
      <c r="E100" s="26" t="s">
        <v>59</v>
      </c>
      <c r="F100" s="25">
        <v>8</v>
      </c>
      <c r="G100" s="41">
        <v>44527</v>
      </c>
      <c r="H100" s="47" t="s">
        <v>398</v>
      </c>
    </row>
    <row r="101" spans="1:8" ht="12.75" customHeight="1" x14ac:dyDescent="0.25">
      <c r="A101" s="26" t="s">
        <v>90</v>
      </c>
      <c r="B101" s="26" t="s">
        <v>100</v>
      </c>
      <c r="C101" s="26" t="s">
        <v>354</v>
      </c>
      <c r="D101" s="26" t="s">
        <v>355</v>
      </c>
      <c r="E101" s="26" t="s">
        <v>59</v>
      </c>
      <c r="F101" s="25">
        <v>8</v>
      </c>
      <c r="G101" s="41" t="s">
        <v>401</v>
      </c>
      <c r="H101" s="26" t="s">
        <v>32</v>
      </c>
    </row>
    <row r="102" spans="1:8" ht="12.75" customHeight="1" x14ac:dyDescent="0.25">
      <c r="A102" s="26" t="s">
        <v>340</v>
      </c>
      <c r="B102" s="26" t="s">
        <v>295</v>
      </c>
      <c r="C102" s="26" t="s">
        <v>341</v>
      </c>
      <c r="D102" s="26" t="s">
        <v>342</v>
      </c>
      <c r="E102" s="26" t="s">
        <v>59</v>
      </c>
      <c r="F102" s="25">
        <v>8</v>
      </c>
      <c r="G102" s="41" t="s">
        <v>400</v>
      </c>
      <c r="H102" s="26" t="s">
        <v>32</v>
      </c>
    </row>
    <row r="103" spans="1:8" ht="12.75" customHeight="1" x14ac:dyDescent="0.25">
      <c r="A103" s="26" t="s">
        <v>340</v>
      </c>
      <c r="B103" s="26" t="s">
        <v>295</v>
      </c>
      <c r="C103" s="26" t="s">
        <v>343</v>
      </c>
      <c r="D103" s="26" t="s">
        <v>344</v>
      </c>
      <c r="E103" s="26" t="s">
        <v>59</v>
      </c>
      <c r="F103" s="25">
        <v>8</v>
      </c>
      <c r="G103" s="41" t="s">
        <v>400</v>
      </c>
      <c r="H103" s="47" t="s">
        <v>32</v>
      </c>
    </row>
    <row r="104" spans="1:8" ht="12.75" customHeight="1" x14ac:dyDescent="0.25">
      <c r="A104" s="26" t="s">
        <v>65</v>
      </c>
      <c r="B104" s="26" t="s">
        <v>241</v>
      </c>
      <c r="C104" s="26" t="s">
        <v>215</v>
      </c>
      <c r="D104" s="26" t="s">
        <v>216</v>
      </c>
      <c r="E104" s="26" t="s">
        <v>59</v>
      </c>
      <c r="F104" s="25">
        <v>8</v>
      </c>
      <c r="G104" s="41" t="s">
        <v>400</v>
      </c>
      <c r="H104" s="24" t="s">
        <v>139</v>
      </c>
    </row>
    <row r="105" spans="1:8" ht="12.75" customHeight="1" x14ac:dyDescent="0.25">
      <c r="A105" s="26" t="s">
        <v>65</v>
      </c>
      <c r="B105" s="26" t="s">
        <v>241</v>
      </c>
      <c r="C105" s="26" t="s">
        <v>336</v>
      </c>
      <c r="D105" s="26" t="s">
        <v>337</v>
      </c>
      <c r="E105" s="26" t="s">
        <v>61</v>
      </c>
      <c r="F105" s="25">
        <v>8</v>
      </c>
      <c r="G105" s="41" t="s">
        <v>400</v>
      </c>
      <c r="H105" s="24" t="s">
        <v>139</v>
      </c>
    </row>
    <row r="106" spans="1:8" ht="12.75" customHeight="1" x14ac:dyDescent="0.25">
      <c r="A106" s="26" t="s">
        <v>65</v>
      </c>
      <c r="B106" s="26" t="s">
        <v>241</v>
      </c>
      <c r="C106" s="26" t="s">
        <v>338</v>
      </c>
      <c r="D106" s="26" t="s">
        <v>339</v>
      </c>
      <c r="E106" s="26" t="s">
        <v>61</v>
      </c>
      <c r="F106" s="25">
        <v>8</v>
      </c>
      <c r="G106" s="41" t="s">
        <v>400</v>
      </c>
      <c r="H106" s="24" t="s">
        <v>139</v>
      </c>
    </row>
    <row r="107" spans="1:8" ht="12.75" customHeight="1" x14ac:dyDescent="0.25">
      <c r="A107" s="26" t="s">
        <v>65</v>
      </c>
      <c r="B107" s="26" t="s">
        <v>241</v>
      </c>
      <c r="C107" s="26" t="s">
        <v>365</v>
      </c>
      <c r="D107" s="26" t="s">
        <v>366</v>
      </c>
      <c r="E107" s="26" t="s">
        <v>59</v>
      </c>
      <c r="F107" s="25">
        <v>7</v>
      </c>
      <c r="G107" s="41">
        <v>44465</v>
      </c>
      <c r="H107" s="24" t="s">
        <v>139</v>
      </c>
    </row>
    <row r="108" spans="1:8" ht="12.75" customHeight="1" x14ac:dyDescent="0.25">
      <c r="A108" s="26" t="s">
        <v>358</v>
      </c>
      <c r="B108" s="26" t="s">
        <v>89</v>
      </c>
      <c r="C108" s="26" t="s">
        <v>359</v>
      </c>
      <c r="D108" s="26" t="s">
        <v>360</v>
      </c>
      <c r="E108" s="26" t="s">
        <v>59</v>
      </c>
      <c r="F108" s="25">
        <v>7</v>
      </c>
      <c r="G108" s="41">
        <v>44466</v>
      </c>
      <c r="H108" s="26" t="s">
        <v>32</v>
      </c>
    </row>
    <row r="109" spans="1:8" ht="12.75" customHeight="1" x14ac:dyDescent="0.25">
      <c r="A109" s="26" t="s">
        <v>116</v>
      </c>
      <c r="B109" s="26" t="s">
        <v>100</v>
      </c>
      <c r="C109" s="26" t="s">
        <v>369</v>
      </c>
      <c r="D109" s="26" t="s">
        <v>370</v>
      </c>
      <c r="E109" s="26" t="s">
        <v>59</v>
      </c>
      <c r="F109" s="25">
        <v>7</v>
      </c>
      <c r="G109" s="41">
        <v>44467</v>
      </c>
      <c r="H109" s="25" t="s">
        <v>139</v>
      </c>
    </row>
    <row r="110" spans="1:8" ht="12.75" customHeight="1" x14ac:dyDescent="0.25">
      <c r="A110" s="26" t="s">
        <v>179</v>
      </c>
      <c r="B110" s="26" t="s">
        <v>89</v>
      </c>
      <c r="C110" s="26" t="s">
        <v>356</v>
      </c>
      <c r="D110" s="26" t="s">
        <v>357</v>
      </c>
      <c r="E110" s="26" t="s">
        <v>59</v>
      </c>
      <c r="F110" s="25">
        <v>7</v>
      </c>
      <c r="G110" s="41">
        <v>44470</v>
      </c>
      <c r="H110" s="26" t="s">
        <v>32</v>
      </c>
    </row>
    <row r="111" spans="1:8" ht="12.75" customHeight="1" x14ac:dyDescent="0.25">
      <c r="A111" s="26" t="s">
        <v>84</v>
      </c>
      <c r="B111" s="26" t="s">
        <v>240</v>
      </c>
      <c r="C111" s="26" t="s">
        <v>373</v>
      </c>
      <c r="D111" s="26" t="s">
        <v>374</v>
      </c>
      <c r="E111" s="26" t="s">
        <v>60</v>
      </c>
      <c r="F111" s="25">
        <v>7</v>
      </c>
      <c r="G111" s="41">
        <v>44470</v>
      </c>
      <c r="H111" s="26" t="s">
        <v>32</v>
      </c>
    </row>
    <row r="112" spans="1:8" ht="12.75" customHeight="1" x14ac:dyDescent="0.25">
      <c r="A112" s="26" t="s">
        <v>83</v>
      </c>
      <c r="B112" s="26" t="s">
        <v>239</v>
      </c>
      <c r="C112" s="26" t="s">
        <v>361</v>
      </c>
      <c r="D112" s="26" t="s">
        <v>362</v>
      </c>
      <c r="E112" s="26" t="s">
        <v>59</v>
      </c>
      <c r="F112" s="25">
        <v>7</v>
      </c>
      <c r="G112" s="41">
        <v>44470</v>
      </c>
      <c r="H112" s="26" t="s">
        <v>32</v>
      </c>
    </row>
    <row r="113" spans="1:8" ht="12.75" customHeight="1" x14ac:dyDescent="0.25">
      <c r="A113" s="26" t="s">
        <v>97</v>
      </c>
      <c r="B113" s="26" t="s">
        <v>241</v>
      </c>
      <c r="C113" s="26" t="s">
        <v>98</v>
      </c>
      <c r="D113" s="26" t="s">
        <v>99</v>
      </c>
      <c r="E113" s="26" t="s">
        <v>59</v>
      </c>
      <c r="F113" s="25">
        <v>7</v>
      </c>
      <c r="G113" s="41">
        <v>44484</v>
      </c>
      <c r="H113" s="26" t="s">
        <v>32</v>
      </c>
    </row>
    <row r="114" spans="1:8" ht="12.75" customHeight="1" x14ac:dyDescent="0.25">
      <c r="A114" s="26" t="s">
        <v>90</v>
      </c>
      <c r="B114" s="26" t="s">
        <v>100</v>
      </c>
      <c r="C114" s="26" t="s">
        <v>371</v>
      </c>
      <c r="D114" s="26" t="s">
        <v>372</v>
      </c>
      <c r="E114" s="26" t="s">
        <v>59</v>
      </c>
      <c r="F114" s="25">
        <v>7</v>
      </c>
      <c r="G114" s="41" t="s">
        <v>77</v>
      </c>
      <c r="H114" s="26" t="s">
        <v>32</v>
      </c>
    </row>
    <row r="115" spans="1:8" ht="12.75" customHeight="1" x14ac:dyDescent="0.25">
      <c r="A115" s="26" t="s">
        <v>182</v>
      </c>
      <c r="B115" s="26" t="s">
        <v>239</v>
      </c>
      <c r="C115" s="26" t="s">
        <v>183</v>
      </c>
      <c r="D115" s="26" t="s">
        <v>184</v>
      </c>
      <c r="E115" s="26" t="s">
        <v>59</v>
      </c>
      <c r="F115" s="25">
        <v>7</v>
      </c>
      <c r="G115" s="41" t="s">
        <v>77</v>
      </c>
      <c r="H115" s="26" t="s">
        <v>32</v>
      </c>
    </row>
    <row r="116" spans="1:8" ht="12.75" customHeight="1" x14ac:dyDescent="0.25">
      <c r="A116" s="26" t="s">
        <v>88</v>
      </c>
      <c r="B116" s="26" t="s">
        <v>241</v>
      </c>
      <c r="C116" s="26" t="s">
        <v>223</v>
      </c>
      <c r="D116" s="26" t="s">
        <v>224</v>
      </c>
      <c r="E116" s="26" t="s">
        <v>59</v>
      </c>
      <c r="F116" s="25">
        <v>7</v>
      </c>
      <c r="G116" s="41" t="s">
        <v>400</v>
      </c>
      <c r="H116" s="26" t="s">
        <v>32</v>
      </c>
    </row>
    <row r="117" spans="1:8" ht="12.75" customHeight="1" x14ac:dyDescent="0.25">
      <c r="A117" s="26" t="s">
        <v>108</v>
      </c>
      <c r="B117" s="26" t="s">
        <v>107</v>
      </c>
      <c r="C117" s="26" t="s">
        <v>363</v>
      </c>
      <c r="D117" s="26" t="s">
        <v>364</v>
      </c>
      <c r="E117" s="26" t="s">
        <v>59</v>
      </c>
      <c r="F117" s="25">
        <v>7</v>
      </c>
      <c r="G117" s="41" t="s">
        <v>400</v>
      </c>
      <c r="H117" s="26" t="s">
        <v>32</v>
      </c>
    </row>
    <row r="118" spans="1:8" ht="12.75" customHeight="1" x14ac:dyDescent="0.25">
      <c r="A118" s="26" t="s">
        <v>90</v>
      </c>
      <c r="B118" s="26" t="s">
        <v>100</v>
      </c>
      <c r="C118" s="26" t="s">
        <v>367</v>
      </c>
      <c r="D118" s="26" t="s">
        <v>368</v>
      </c>
      <c r="E118" s="26" t="s">
        <v>59</v>
      </c>
      <c r="F118" s="25">
        <v>7</v>
      </c>
      <c r="G118" s="41" t="s">
        <v>400</v>
      </c>
      <c r="H118" s="47" t="s">
        <v>32</v>
      </c>
    </row>
    <row r="119" spans="1:8" ht="12.75" customHeight="1" x14ac:dyDescent="0.25">
      <c r="A119" s="26" t="s">
        <v>214</v>
      </c>
      <c r="B119" s="26" t="s">
        <v>107</v>
      </c>
      <c r="C119" s="26" t="s">
        <v>385</v>
      </c>
      <c r="D119" s="26" t="s">
        <v>386</v>
      </c>
      <c r="E119" s="26" t="s">
        <v>59</v>
      </c>
      <c r="F119" s="25">
        <v>6</v>
      </c>
      <c r="G119" s="41">
        <v>44467</v>
      </c>
      <c r="H119" s="47" t="s">
        <v>32</v>
      </c>
    </row>
    <row r="120" spans="1:8" ht="12.75" customHeight="1" x14ac:dyDescent="0.25">
      <c r="A120" s="26" t="s">
        <v>82</v>
      </c>
      <c r="B120" s="26" t="s">
        <v>240</v>
      </c>
      <c r="C120" s="26" t="s">
        <v>225</v>
      </c>
      <c r="D120" s="26" t="s">
        <v>226</v>
      </c>
      <c r="E120" s="26" t="s">
        <v>61</v>
      </c>
      <c r="F120" s="25">
        <v>6</v>
      </c>
      <c r="G120" s="41">
        <v>44467</v>
      </c>
      <c r="H120" s="47" t="s">
        <v>32</v>
      </c>
    </row>
    <row r="121" spans="1:8" ht="12.75" customHeight="1" x14ac:dyDescent="0.25">
      <c r="A121" s="26" t="s">
        <v>380</v>
      </c>
      <c r="B121" s="26" t="s">
        <v>295</v>
      </c>
      <c r="C121" s="26" t="s">
        <v>381</v>
      </c>
      <c r="D121" s="26" t="s">
        <v>382</v>
      </c>
      <c r="E121" s="26" t="s">
        <v>59</v>
      </c>
      <c r="F121" s="25">
        <v>6</v>
      </c>
      <c r="G121" s="41">
        <v>44475</v>
      </c>
      <c r="H121" s="47" t="s">
        <v>32</v>
      </c>
    </row>
    <row r="122" spans="1:8" ht="12.75" customHeight="1" x14ac:dyDescent="0.25">
      <c r="A122" s="26" t="s">
        <v>120</v>
      </c>
      <c r="B122" s="26" t="s">
        <v>239</v>
      </c>
      <c r="C122" s="26" t="s">
        <v>383</v>
      </c>
      <c r="D122" s="26" t="s">
        <v>384</v>
      </c>
      <c r="E122" s="26" t="s">
        <v>59</v>
      </c>
      <c r="F122" s="25">
        <v>6</v>
      </c>
      <c r="G122" s="41">
        <v>44494</v>
      </c>
      <c r="H122" s="26" t="s">
        <v>399</v>
      </c>
    </row>
    <row r="123" spans="1:8" ht="12.75" customHeight="1" x14ac:dyDescent="0.25">
      <c r="A123" s="26" t="s">
        <v>90</v>
      </c>
      <c r="B123" s="26" t="s">
        <v>100</v>
      </c>
      <c r="C123" s="26" t="s">
        <v>393</v>
      </c>
      <c r="D123" s="26" t="s">
        <v>394</v>
      </c>
      <c r="E123" s="26" t="s">
        <v>59</v>
      </c>
      <c r="F123" s="25">
        <v>6</v>
      </c>
      <c r="G123" s="41" t="s">
        <v>77</v>
      </c>
      <c r="H123" s="26" t="s">
        <v>32</v>
      </c>
    </row>
    <row r="124" spans="1:8" ht="12.75" customHeight="1" x14ac:dyDescent="0.25">
      <c r="A124" s="26" t="s">
        <v>145</v>
      </c>
      <c r="B124" s="26" t="s">
        <v>240</v>
      </c>
      <c r="C124" s="26" t="s">
        <v>395</v>
      </c>
      <c r="D124" s="26" t="s">
        <v>396</v>
      </c>
      <c r="E124" s="26" t="s">
        <v>60</v>
      </c>
      <c r="F124" s="25">
        <v>6</v>
      </c>
      <c r="G124" s="41" t="s">
        <v>78</v>
      </c>
      <c r="H124" s="26" t="s">
        <v>32</v>
      </c>
    </row>
    <row r="125" spans="1:8" ht="12.75" customHeight="1" x14ac:dyDescent="0.25">
      <c r="A125" s="26" t="s">
        <v>375</v>
      </c>
      <c r="B125" s="26" t="s">
        <v>118</v>
      </c>
      <c r="C125" s="26" t="s">
        <v>376</v>
      </c>
      <c r="D125" s="26" t="s">
        <v>377</v>
      </c>
      <c r="E125" s="26" t="s">
        <v>61</v>
      </c>
      <c r="F125" s="25">
        <v>6</v>
      </c>
      <c r="G125" s="41" t="s">
        <v>78</v>
      </c>
      <c r="H125" s="26" t="s">
        <v>32</v>
      </c>
    </row>
    <row r="126" spans="1:8" ht="12.75" customHeight="1" x14ac:dyDescent="0.25">
      <c r="A126" s="26" t="s">
        <v>65</v>
      </c>
      <c r="B126" s="26" t="s">
        <v>241</v>
      </c>
      <c r="C126" s="26" t="s">
        <v>208</v>
      </c>
      <c r="D126" s="26" t="s">
        <v>209</v>
      </c>
      <c r="E126" s="26" t="s">
        <v>61</v>
      </c>
      <c r="F126" s="25">
        <v>6</v>
      </c>
      <c r="G126" s="41" t="s">
        <v>400</v>
      </c>
      <c r="H126" s="24" t="s">
        <v>139</v>
      </c>
    </row>
    <row r="127" spans="1:8" ht="12.75" customHeight="1" x14ac:dyDescent="0.25">
      <c r="A127" s="26" t="s">
        <v>65</v>
      </c>
      <c r="B127" s="26" t="s">
        <v>241</v>
      </c>
      <c r="C127" s="26" t="s">
        <v>378</v>
      </c>
      <c r="D127" s="26" t="s">
        <v>379</v>
      </c>
      <c r="E127" s="26" t="s">
        <v>61</v>
      </c>
      <c r="F127" s="25">
        <v>6</v>
      </c>
      <c r="G127" s="41" t="s">
        <v>400</v>
      </c>
      <c r="H127" s="24" t="s">
        <v>139</v>
      </c>
    </row>
    <row r="128" spans="1:8" ht="12.75" customHeight="1" x14ac:dyDescent="0.25">
      <c r="A128" s="26" t="s">
        <v>65</v>
      </c>
      <c r="B128" s="26" t="s">
        <v>241</v>
      </c>
      <c r="C128" s="26" t="s">
        <v>387</v>
      </c>
      <c r="D128" s="26" t="s">
        <v>388</v>
      </c>
      <c r="E128" s="26" t="s">
        <v>59</v>
      </c>
      <c r="F128" s="25">
        <v>6</v>
      </c>
      <c r="G128" s="41" t="s">
        <v>400</v>
      </c>
      <c r="H128" s="25" t="s">
        <v>139</v>
      </c>
    </row>
    <row r="129" spans="1:8" ht="12.75" customHeight="1" x14ac:dyDescent="0.25">
      <c r="A129" s="26" t="s">
        <v>65</v>
      </c>
      <c r="B129" s="26" t="s">
        <v>241</v>
      </c>
      <c r="C129" s="26" t="s">
        <v>389</v>
      </c>
      <c r="D129" s="26" t="s">
        <v>390</v>
      </c>
      <c r="E129" s="26" t="s">
        <v>59</v>
      </c>
      <c r="F129" s="25">
        <v>6</v>
      </c>
      <c r="G129" s="41" t="s">
        <v>400</v>
      </c>
      <c r="H129" s="24" t="s">
        <v>139</v>
      </c>
    </row>
    <row r="130" spans="1:8" ht="12.75" customHeight="1" x14ac:dyDescent="0.25">
      <c r="A130" s="39" t="s">
        <v>65</v>
      </c>
      <c r="B130" s="39" t="s">
        <v>241</v>
      </c>
      <c r="C130" s="39" t="s">
        <v>391</v>
      </c>
      <c r="D130" s="39" t="s">
        <v>392</v>
      </c>
      <c r="E130" s="39" t="s">
        <v>59</v>
      </c>
      <c r="F130" s="40">
        <v>6</v>
      </c>
      <c r="G130" s="41" t="s">
        <v>400</v>
      </c>
      <c r="H130" s="24" t="s">
        <v>139</v>
      </c>
    </row>
  </sheetData>
  <autoFilter ref="A1:M130">
    <sortState ref="A2:H130">
      <sortCondition descending="1" ref="F1:F130"/>
    </sortState>
  </autoFilter>
  <sortState ref="A2:H65">
    <sortCondition ref="B2:B65"/>
    <sortCondition descending="1" ref="F2:F65"/>
  </sortState>
  <conditionalFormatting sqref="C1">
    <cfRule type="duplicateValues" dxfId="93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21"/>
  <sheetViews>
    <sheetView showGridLines="0" tabSelected="1" zoomScale="80" zoomScaleNormal="80" workbookViewId="0">
      <selection activeCell="J23" sqref="J23"/>
    </sheetView>
  </sheetViews>
  <sheetFormatPr defaultRowHeight="12.5" x14ac:dyDescent="0.25"/>
  <cols>
    <col min="1" max="1" width="2.453125" customWidth="1"/>
    <col min="2" max="2" width="26.453125" customWidth="1"/>
    <col min="3" max="7" width="10.54296875" customWidth="1"/>
    <col min="9" max="9" width="5.54296875" style="29" bestFit="1" customWidth="1"/>
    <col min="10" max="10" width="11.08984375" customWidth="1"/>
    <col min="11" max="11" width="9.90625" customWidth="1"/>
    <col min="12" max="12" width="7.26953125" customWidth="1"/>
    <col min="13" max="13" width="6.453125" customWidth="1"/>
    <col min="14" max="14" width="50.7265625" customWidth="1"/>
    <col min="15" max="15" width="9.90625" customWidth="1"/>
    <col min="16" max="16" width="9.6328125" customWidth="1"/>
  </cols>
  <sheetData>
    <row r="1" spans="2:16" ht="13" thickBot="1" x14ac:dyDescent="0.3"/>
    <row r="2" spans="2:16" ht="29.25" customHeight="1" thickBot="1" x14ac:dyDescent="0.3">
      <c r="B2" s="44" t="s">
        <v>20</v>
      </c>
      <c r="C2" s="45"/>
      <c r="D2" s="45"/>
      <c r="E2" s="45"/>
      <c r="F2" s="45"/>
      <c r="G2" s="45"/>
      <c r="H2" s="46"/>
      <c r="J2" s="31" t="s">
        <v>71</v>
      </c>
      <c r="K2" s="2" t="s">
        <v>73</v>
      </c>
      <c r="L2" s="2" t="s">
        <v>74</v>
      </c>
      <c r="N2" s="31" t="s">
        <v>72</v>
      </c>
      <c r="O2" s="2" t="s">
        <v>73</v>
      </c>
      <c r="P2" s="2" t="s">
        <v>70</v>
      </c>
    </row>
    <row r="3" spans="2:16" ht="14.5" x14ac:dyDescent="0.25">
      <c r="B3" s="42" t="s">
        <v>1</v>
      </c>
      <c r="C3" s="15" t="s">
        <v>7</v>
      </c>
      <c r="D3" s="16" t="s">
        <v>8</v>
      </c>
      <c r="E3" s="16" t="s">
        <v>9</v>
      </c>
      <c r="F3" s="16" t="s">
        <v>4</v>
      </c>
      <c r="G3" s="16" t="s">
        <v>5</v>
      </c>
      <c r="H3" s="17" t="s">
        <v>6</v>
      </c>
      <c r="J3" s="32" t="s">
        <v>401</v>
      </c>
      <c r="K3" s="33">
        <v>8</v>
      </c>
      <c r="L3" s="34">
        <v>2.092104919061691E-4</v>
      </c>
      <c r="N3" s="32" t="s">
        <v>32</v>
      </c>
      <c r="O3" s="33">
        <v>949</v>
      </c>
      <c r="P3" s="34">
        <v>2.4817594602369309E-2</v>
      </c>
    </row>
    <row r="4" spans="2:16" ht="15" thickBot="1" x14ac:dyDescent="0.3">
      <c r="B4" s="43"/>
      <c r="C4" s="18">
        <v>44458</v>
      </c>
      <c r="D4" s="19">
        <f>C4+1</f>
        <v>44459</v>
      </c>
      <c r="E4" s="19">
        <f t="shared" ref="E4:H4" si="0">D4+1</f>
        <v>44460</v>
      </c>
      <c r="F4" s="19">
        <f t="shared" si="0"/>
        <v>44461</v>
      </c>
      <c r="G4" s="19">
        <f t="shared" si="0"/>
        <v>44462</v>
      </c>
      <c r="H4" s="20">
        <f t="shared" si="0"/>
        <v>44463</v>
      </c>
      <c r="J4" s="32" t="s">
        <v>77</v>
      </c>
      <c r="K4" s="33">
        <v>193</v>
      </c>
      <c r="L4" s="34">
        <v>5.0472031172363293E-3</v>
      </c>
      <c r="N4" s="32" t="s">
        <v>139</v>
      </c>
      <c r="O4" s="33">
        <v>458</v>
      </c>
      <c r="P4" s="34">
        <v>1.1977300661628181E-2</v>
      </c>
    </row>
    <row r="5" spans="2:16" ht="14.5" x14ac:dyDescent="0.25">
      <c r="B5" s="21" t="s">
        <v>22</v>
      </c>
      <c r="C5" s="12">
        <v>99.2</v>
      </c>
      <c r="D5" s="12">
        <v>99</v>
      </c>
      <c r="E5" s="12">
        <v>98.6</v>
      </c>
      <c r="F5" s="12">
        <v>97.7</v>
      </c>
      <c r="G5" s="12">
        <v>98.8</v>
      </c>
      <c r="H5" s="12">
        <v>99.4</v>
      </c>
      <c r="J5" s="32" t="s">
        <v>400</v>
      </c>
      <c r="K5" s="33">
        <v>561</v>
      </c>
      <c r="L5" s="34">
        <v>1.4670885744920108E-2</v>
      </c>
      <c r="N5" s="32" t="s">
        <v>96</v>
      </c>
      <c r="O5" s="33">
        <v>363</v>
      </c>
      <c r="P5" s="34">
        <v>9.4929260702424235E-3</v>
      </c>
    </row>
    <row r="6" spans="2:16" ht="14.5" x14ac:dyDescent="0.25">
      <c r="B6" s="11" t="s">
        <v>23</v>
      </c>
      <c r="C6" s="12">
        <v>86.8</v>
      </c>
      <c r="D6" s="12">
        <v>86.3</v>
      </c>
      <c r="E6" s="12">
        <v>88</v>
      </c>
      <c r="F6" s="12">
        <v>91.8</v>
      </c>
      <c r="G6" s="12">
        <v>91.1</v>
      </c>
      <c r="H6" s="12">
        <v>92.2</v>
      </c>
      <c r="J6" s="35">
        <v>44465</v>
      </c>
      <c r="K6" s="33">
        <v>231</v>
      </c>
      <c r="L6" s="34">
        <v>6.0409529537906329E-3</v>
      </c>
      <c r="N6" s="32" t="s">
        <v>237</v>
      </c>
      <c r="O6" s="33">
        <v>210</v>
      </c>
      <c r="P6" s="34">
        <v>5.4917754125369386E-3</v>
      </c>
    </row>
    <row r="7" spans="2:16" ht="14.5" x14ac:dyDescent="0.25">
      <c r="B7" s="11" t="s">
        <v>24</v>
      </c>
      <c r="C7" s="12">
        <v>85.8</v>
      </c>
      <c r="D7" s="12">
        <v>88.4</v>
      </c>
      <c r="E7" s="12">
        <v>88.5</v>
      </c>
      <c r="F7" s="12">
        <v>89.5</v>
      </c>
      <c r="G7" s="12">
        <v>88.5</v>
      </c>
      <c r="H7" s="12">
        <v>85.9</v>
      </c>
      <c r="J7" s="35">
        <v>44466</v>
      </c>
      <c r="K7" s="33">
        <v>428</v>
      </c>
      <c r="L7" s="34">
        <v>1.1192761316980047E-2</v>
      </c>
      <c r="N7" s="32" t="s">
        <v>238</v>
      </c>
      <c r="O7" s="33">
        <v>44</v>
      </c>
      <c r="P7" s="34">
        <v>1.15065770548393E-3</v>
      </c>
    </row>
    <row r="8" spans="2:16" ht="14.5" x14ac:dyDescent="0.25">
      <c r="B8" s="11" t="s">
        <v>25</v>
      </c>
      <c r="C8" s="12">
        <v>71.5</v>
      </c>
      <c r="D8" s="12">
        <v>67.5</v>
      </c>
      <c r="E8" s="12">
        <v>64.400000000000006</v>
      </c>
      <c r="F8" s="12">
        <v>67.599999999999994</v>
      </c>
      <c r="G8" s="12">
        <v>71.7</v>
      </c>
      <c r="H8" s="12">
        <v>81.400000000000006</v>
      </c>
      <c r="J8" s="35">
        <v>44467</v>
      </c>
      <c r="K8" s="33">
        <v>226</v>
      </c>
      <c r="L8" s="34">
        <v>5.9101963963492767E-3</v>
      </c>
      <c r="N8" s="32" t="s">
        <v>185</v>
      </c>
      <c r="O8" s="33">
        <v>39</v>
      </c>
      <c r="P8" s="34">
        <v>1.0199011480425744E-3</v>
      </c>
    </row>
    <row r="9" spans="2:16" ht="14.5" x14ac:dyDescent="0.25">
      <c r="B9" s="11" t="s">
        <v>26</v>
      </c>
      <c r="C9" s="12">
        <v>69.099999999999994</v>
      </c>
      <c r="D9" s="12">
        <v>70.2</v>
      </c>
      <c r="E9" s="12">
        <v>68.400000000000006</v>
      </c>
      <c r="F9" s="12">
        <v>73.7</v>
      </c>
      <c r="G9" s="12">
        <v>80</v>
      </c>
      <c r="H9" s="12">
        <v>79.7</v>
      </c>
      <c r="J9" s="35">
        <v>44470</v>
      </c>
      <c r="K9" s="33">
        <v>143</v>
      </c>
      <c r="L9" s="34">
        <v>3.7396375428227725E-3</v>
      </c>
      <c r="N9" s="32" t="s">
        <v>403</v>
      </c>
      <c r="O9" s="33">
        <v>24</v>
      </c>
      <c r="P9" s="34">
        <v>6.2763147571850725E-4</v>
      </c>
    </row>
    <row r="10" spans="2:16" ht="14.5" x14ac:dyDescent="0.25">
      <c r="B10" s="11" t="s">
        <v>27</v>
      </c>
      <c r="C10" s="12">
        <v>98.6</v>
      </c>
      <c r="D10" s="12">
        <v>98.2</v>
      </c>
      <c r="E10" s="12">
        <v>98.4</v>
      </c>
      <c r="F10" s="12">
        <v>98.1</v>
      </c>
      <c r="G10" s="12">
        <v>99.3</v>
      </c>
      <c r="H10" s="12">
        <v>99.1</v>
      </c>
      <c r="J10" s="35">
        <v>44473</v>
      </c>
      <c r="K10" s="33">
        <v>127</v>
      </c>
      <c r="L10" s="34">
        <v>3.3212165590104344E-3</v>
      </c>
      <c r="N10" s="32" t="s">
        <v>398</v>
      </c>
      <c r="O10" s="33">
        <v>21</v>
      </c>
      <c r="P10" s="34">
        <v>5.4917754125369386E-4</v>
      </c>
    </row>
    <row r="11" spans="2:16" ht="14.5" x14ac:dyDescent="0.25">
      <c r="B11" s="11" t="s">
        <v>28</v>
      </c>
      <c r="C11" s="12">
        <v>92.9</v>
      </c>
      <c r="D11" s="12">
        <v>91.1</v>
      </c>
      <c r="E11" s="12">
        <v>93.4</v>
      </c>
      <c r="F11" s="12">
        <v>92.9</v>
      </c>
      <c r="G11" s="12">
        <v>94.4</v>
      </c>
      <c r="H11" s="12">
        <v>93.4</v>
      </c>
      <c r="J11" s="35">
        <v>44474</v>
      </c>
      <c r="K11" s="33">
        <v>26</v>
      </c>
      <c r="L11" s="34">
        <v>6.7993409869504951E-4</v>
      </c>
      <c r="N11" s="32" t="s">
        <v>397</v>
      </c>
      <c r="O11" s="33">
        <v>19</v>
      </c>
      <c r="P11" s="34">
        <v>4.968749182771516E-4</v>
      </c>
    </row>
    <row r="12" spans="2:16" ht="14.5" x14ac:dyDescent="0.25">
      <c r="B12" s="11" t="s">
        <v>29</v>
      </c>
      <c r="C12" s="12">
        <v>91.2</v>
      </c>
      <c r="D12" s="12">
        <v>87.3</v>
      </c>
      <c r="E12" s="12">
        <v>88.2</v>
      </c>
      <c r="F12" s="12">
        <v>89.2</v>
      </c>
      <c r="G12" s="12">
        <v>88.3</v>
      </c>
      <c r="H12" s="12">
        <v>86.1</v>
      </c>
      <c r="J12" s="35">
        <v>44475</v>
      </c>
      <c r="K12" s="33">
        <v>28</v>
      </c>
      <c r="L12" s="34">
        <v>7.3223672167159178E-4</v>
      </c>
      <c r="N12" s="32" t="s">
        <v>402</v>
      </c>
      <c r="O12" s="33">
        <v>15</v>
      </c>
      <c r="P12" s="34">
        <v>3.9226967232406707E-4</v>
      </c>
    </row>
    <row r="13" spans="2:16" ht="14.5" x14ac:dyDescent="0.25">
      <c r="B13" s="11" t="s">
        <v>30</v>
      </c>
      <c r="C13" s="12">
        <v>98.7</v>
      </c>
      <c r="D13" s="12">
        <v>96.3</v>
      </c>
      <c r="E13" s="12">
        <v>96.8</v>
      </c>
      <c r="F13" s="12">
        <v>98.4</v>
      </c>
      <c r="G13" s="12">
        <v>98.1</v>
      </c>
      <c r="H13" s="12">
        <v>99.2</v>
      </c>
      <c r="J13" s="35">
        <v>44480</v>
      </c>
      <c r="K13" s="33">
        <v>19</v>
      </c>
      <c r="L13" s="34">
        <v>4.968749182771516E-4</v>
      </c>
      <c r="N13" s="32" t="s">
        <v>399</v>
      </c>
      <c r="O13" s="33">
        <v>6</v>
      </c>
      <c r="P13" s="34">
        <v>1.5690786892962681E-4</v>
      </c>
    </row>
    <row r="14" spans="2:16" ht="15" thickBot="1" x14ac:dyDescent="0.3">
      <c r="B14" s="22" t="s">
        <v>31</v>
      </c>
      <c r="C14" s="12">
        <v>100</v>
      </c>
      <c r="D14" s="12">
        <v>100</v>
      </c>
      <c r="E14" s="12">
        <v>100</v>
      </c>
      <c r="F14" s="12">
        <v>100</v>
      </c>
      <c r="G14" s="12">
        <v>95.7</v>
      </c>
      <c r="H14" s="12">
        <v>100</v>
      </c>
      <c r="J14" s="35">
        <v>44484</v>
      </c>
      <c r="K14" s="33">
        <v>7</v>
      </c>
      <c r="L14" s="34">
        <v>1.8305918041789794E-4</v>
      </c>
      <c r="N14" s="32" t="s">
        <v>3</v>
      </c>
      <c r="O14" s="33">
        <v>2148</v>
      </c>
      <c r="P14" s="34">
        <v>5.61730170768064E-2</v>
      </c>
    </row>
    <row r="15" spans="2:16" ht="14.5" x14ac:dyDescent="0.25">
      <c r="B15" s="13" t="s">
        <v>3</v>
      </c>
      <c r="C15" s="23">
        <v>91</v>
      </c>
      <c r="D15" s="23">
        <v>90.4</v>
      </c>
      <c r="E15" s="23">
        <v>91.7</v>
      </c>
      <c r="F15" s="23">
        <v>92.5</v>
      </c>
      <c r="G15" s="23">
        <v>92.7</v>
      </c>
      <c r="H15" s="23">
        <v>93.3</v>
      </c>
      <c r="J15" s="35">
        <v>44489</v>
      </c>
      <c r="K15" s="33">
        <v>80</v>
      </c>
      <c r="L15" s="34">
        <v>2.0921049190616909E-3</v>
      </c>
    </row>
    <row r="16" spans="2:16" ht="15" thickBot="1" x14ac:dyDescent="0.3">
      <c r="B16" s="14" t="s">
        <v>10</v>
      </c>
      <c r="C16" s="23">
        <v>90.5</v>
      </c>
      <c r="D16" s="23">
        <v>92.5</v>
      </c>
      <c r="E16" s="23">
        <v>92.9</v>
      </c>
      <c r="F16" s="23">
        <v>92.2</v>
      </c>
      <c r="G16" s="23">
        <v>91.5</v>
      </c>
      <c r="H16" s="23">
        <v>90.9</v>
      </c>
      <c r="J16" s="35">
        <v>44494</v>
      </c>
      <c r="K16" s="33">
        <v>6</v>
      </c>
      <c r="L16" s="34">
        <v>1.5690786892962681E-4</v>
      </c>
    </row>
    <row r="17" spans="2:12" ht="13" thickBot="1" x14ac:dyDescent="0.3">
      <c r="C17" s="1"/>
      <c r="D17" s="1"/>
      <c r="E17" s="1"/>
      <c r="F17" s="1"/>
      <c r="G17" s="1"/>
      <c r="H17" s="1"/>
      <c r="J17" s="35">
        <v>44501</v>
      </c>
      <c r="K17" s="33">
        <v>44</v>
      </c>
      <c r="L17" s="34">
        <v>1.15065770548393E-3</v>
      </c>
    </row>
    <row r="18" spans="2:12" ht="15" thickBot="1" x14ac:dyDescent="0.3">
      <c r="B18" s="10" t="s">
        <v>21</v>
      </c>
      <c r="C18" s="12">
        <f>AVERAGE(C15:H15)</f>
        <v>91.933333333333337</v>
      </c>
      <c r="F18" s="1"/>
      <c r="G18" s="1"/>
      <c r="H18" s="1"/>
      <c r="J18" s="35">
        <v>44527</v>
      </c>
      <c r="K18" s="33">
        <v>21</v>
      </c>
      <c r="L18" s="34">
        <v>5.4917754125369386E-4</v>
      </c>
    </row>
    <row r="19" spans="2:12" ht="13" customHeight="1" x14ac:dyDescent="0.25">
      <c r="D19" t="s">
        <v>58</v>
      </c>
      <c r="J19" s="32" t="s">
        <v>3</v>
      </c>
      <c r="K19" s="33">
        <v>2148</v>
      </c>
      <c r="L19" s="34">
        <v>5.61730170768064E-2</v>
      </c>
    </row>
    <row r="21" spans="2:12" x14ac:dyDescent="0.25">
      <c r="G21" t="s">
        <v>75</v>
      </c>
    </row>
  </sheetData>
  <mergeCells count="2">
    <mergeCell ref="B3:B4"/>
    <mergeCell ref="B2:H2"/>
  </mergeCells>
  <conditionalFormatting sqref="D5:D12">
    <cfRule type="cellIs" dxfId="92" priority="1177" operator="lessThan">
      <formula>95</formula>
    </cfRule>
    <cfRule type="cellIs" dxfId="91" priority="1178" operator="between">
      <formula>95</formula>
      <formula>97.4</formula>
    </cfRule>
    <cfRule type="cellIs" dxfId="90" priority="1179" operator="greaterThanOrEqual">
      <formula>97.5</formula>
    </cfRule>
  </conditionalFormatting>
  <conditionalFormatting sqref="D15">
    <cfRule type="cellIs" dxfId="89" priority="1174" operator="lessThan">
      <formula>95</formula>
    </cfRule>
    <cfRule type="cellIs" dxfId="88" priority="1175" operator="between">
      <formula>95</formula>
      <formula>97.4</formula>
    </cfRule>
    <cfRule type="cellIs" dxfId="87" priority="1176" operator="greaterThanOrEqual">
      <formula>97.5</formula>
    </cfRule>
  </conditionalFormatting>
  <conditionalFormatting sqref="D14">
    <cfRule type="cellIs" dxfId="86" priority="922" operator="lessThan">
      <formula>95</formula>
    </cfRule>
    <cfRule type="cellIs" dxfId="85" priority="923" operator="between">
      <formula>95</formula>
      <formula>97.4</formula>
    </cfRule>
    <cfRule type="cellIs" dxfId="84" priority="924" operator="greaterThanOrEqual">
      <formula>97.5</formula>
    </cfRule>
  </conditionalFormatting>
  <conditionalFormatting sqref="C18">
    <cfRule type="cellIs" dxfId="83" priority="907" operator="lessThan">
      <formula>95</formula>
    </cfRule>
    <cfRule type="cellIs" dxfId="82" priority="908" operator="between">
      <formula>95</formula>
      <formula>97.4</formula>
    </cfRule>
    <cfRule type="cellIs" dxfId="81" priority="909" operator="greaterThanOrEqual">
      <formula>97.5</formula>
    </cfRule>
  </conditionalFormatting>
  <conditionalFormatting sqref="E5:E12">
    <cfRule type="cellIs" dxfId="80" priority="328" operator="lessThan">
      <formula>95</formula>
    </cfRule>
    <cfRule type="cellIs" dxfId="79" priority="329" operator="between">
      <formula>95</formula>
      <formula>97.4</formula>
    </cfRule>
    <cfRule type="cellIs" dxfId="78" priority="330" operator="greaterThanOrEqual">
      <formula>97.5</formula>
    </cfRule>
  </conditionalFormatting>
  <conditionalFormatting sqref="E15">
    <cfRule type="cellIs" dxfId="77" priority="325" operator="lessThan">
      <formula>95</formula>
    </cfRule>
    <cfRule type="cellIs" dxfId="76" priority="326" operator="between">
      <formula>95</formula>
      <formula>97.4</formula>
    </cfRule>
    <cfRule type="cellIs" dxfId="75" priority="327" operator="greaterThanOrEqual">
      <formula>97.5</formula>
    </cfRule>
  </conditionalFormatting>
  <conditionalFormatting sqref="E14">
    <cfRule type="cellIs" dxfId="74" priority="322" operator="lessThan">
      <formula>95</formula>
    </cfRule>
    <cfRule type="cellIs" dxfId="73" priority="323" operator="between">
      <formula>95</formula>
      <formula>97.4</formula>
    </cfRule>
    <cfRule type="cellIs" dxfId="72" priority="324" operator="greaterThanOrEqual">
      <formula>97.5</formula>
    </cfRule>
  </conditionalFormatting>
  <conditionalFormatting sqref="D13">
    <cfRule type="cellIs" dxfId="71" priority="259" operator="lessThan">
      <formula>95</formula>
    </cfRule>
    <cfRule type="cellIs" dxfId="70" priority="260" operator="between">
      <formula>95</formula>
      <formula>97.4</formula>
    </cfRule>
    <cfRule type="cellIs" dxfId="69" priority="261" operator="greaterThanOrEqual">
      <formula>97.5</formula>
    </cfRule>
  </conditionalFormatting>
  <conditionalFormatting sqref="E13">
    <cfRule type="cellIs" dxfId="68" priority="256" operator="lessThan">
      <formula>95</formula>
    </cfRule>
    <cfRule type="cellIs" dxfId="67" priority="257" operator="between">
      <formula>95</formula>
      <formula>97.4</formula>
    </cfRule>
    <cfRule type="cellIs" dxfId="66" priority="258" operator="greaterThanOrEqual">
      <formula>97.5</formula>
    </cfRule>
  </conditionalFormatting>
  <conditionalFormatting sqref="F5:F12">
    <cfRule type="cellIs" dxfId="65" priority="229" operator="lessThan">
      <formula>95</formula>
    </cfRule>
    <cfRule type="cellIs" dxfId="64" priority="230" operator="between">
      <formula>95</formula>
      <formula>97.4</formula>
    </cfRule>
    <cfRule type="cellIs" dxfId="63" priority="231" operator="greaterThanOrEqual">
      <formula>97.5</formula>
    </cfRule>
  </conditionalFormatting>
  <conditionalFormatting sqref="F15">
    <cfRule type="cellIs" dxfId="62" priority="226" operator="lessThan">
      <formula>95</formula>
    </cfRule>
    <cfRule type="cellIs" dxfId="61" priority="227" operator="between">
      <formula>95</formula>
      <formula>97.4</formula>
    </cfRule>
    <cfRule type="cellIs" dxfId="60" priority="228" operator="greaterThanOrEqual">
      <formula>97.5</formula>
    </cfRule>
  </conditionalFormatting>
  <conditionalFormatting sqref="F14">
    <cfRule type="cellIs" dxfId="59" priority="223" operator="lessThan">
      <formula>95</formula>
    </cfRule>
    <cfRule type="cellIs" dxfId="58" priority="224" operator="between">
      <formula>95</formula>
      <formula>97.4</formula>
    </cfRule>
    <cfRule type="cellIs" dxfId="57" priority="225" operator="greaterThanOrEqual">
      <formula>97.5</formula>
    </cfRule>
  </conditionalFormatting>
  <conditionalFormatting sqref="F13">
    <cfRule type="cellIs" dxfId="56" priority="220" operator="lessThan">
      <formula>95</formula>
    </cfRule>
    <cfRule type="cellIs" dxfId="55" priority="221" operator="between">
      <formula>95</formula>
      <formula>97.4</formula>
    </cfRule>
    <cfRule type="cellIs" dxfId="54" priority="222" operator="greaterThanOrEqual">
      <formula>97.5</formula>
    </cfRule>
  </conditionalFormatting>
  <conditionalFormatting sqref="H5:H12">
    <cfRule type="cellIs" dxfId="53" priority="61" operator="lessThan">
      <formula>95</formula>
    </cfRule>
    <cfRule type="cellIs" dxfId="52" priority="62" operator="between">
      <formula>95</formula>
      <formula>97.4</formula>
    </cfRule>
    <cfRule type="cellIs" dxfId="51" priority="63" operator="greaterThanOrEqual">
      <formula>97.5</formula>
    </cfRule>
  </conditionalFormatting>
  <conditionalFormatting sqref="G5:G12">
    <cfRule type="cellIs" dxfId="50" priority="88" operator="lessThan">
      <formula>95</formula>
    </cfRule>
    <cfRule type="cellIs" dxfId="49" priority="89" operator="between">
      <formula>95</formula>
      <formula>97.4</formula>
    </cfRule>
    <cfRule type="cellIs" dxfId="48" priority="90" operator="greaterThanOrEqual">
      <formula>97.5</formula>
    </cfRule>
  </conditionalFormatting>
  <conditionalFormatting sqref="G15">
    <cfRule type="cellIs" dxfId="47" priority="85" operator="lessThan">
      <formula>95</formula>
    </cfRule>
    <cfRule type="cellIs" dxfId="46" priority="86" operator="between">
      <formula>95</formula>
      <formula>97.4</formula>
    </cfRule>
    <cfRule type="cellIs" dxfId="45" priority="87" operator="greaterThanOrEqual">
      <formula>97.5</formula>
    </cfRule>
  </conditionalFormatting>
  <conditionalFormatting sqref="G14">
    <cfRule type="cellIs" dxfId="44" priority="82" operator="lessThan">
      <formula>95</formula>
    </cfRule>
    <cfRule type="cellIs" dxfId="43" priority="83" operator="between">
      <formula>95</formula>
      <formula>97.4</formula>
    </cfRule>
    <cfRule type="cellIs" dxfId="42" priority="84" operator="greaterThanOrEqual">
      <formula>97.5</formula>
    </cfRule>
  </conditionalFormatting>
  <conditionalFormatting sqref="G13">
    <cfRule type="cellIs" dxfId="41" priority="79" operator="lessThan">
      <formula>95</formula>
    </cfRule>
    <cfRule type="cellIs" dxfId="40" priority="80" operator="between">
      <formula>95</formula>
      <formula>97.4</formula>
    </cfRule>
    <cfRule type="cellIs" dxfId="39" priority="81" operator="greaterThanOrEqual">
      <formula>97.5</formula>
    </cfRule>
  </conditionalFormatting>
  <conditionalFormatting sqref="H15">
    <cfRule type="cellIs" dxfId="38" priority="58" operator="lessThan">
      <formula>95</formula>
    </cfRule>
    <cfRule type="cellIs" dxfId="37" priority="59" operator="between">
      <formula>95</formula>
      <formula>97.4</formula>
    </cfRule>
    <cfRule type="cellIs" dxfId="36" priority="60" operator="greaterThanOrEqual">
      <formula>97.5</formula>
    </cfRule>
  </conditionalFormatting>
  <conditionalFormatting sqref="H14">
    <cfRule type="cellIs" dxfId="35" priority="55" operator="lessThan">
      <formula>95</formula>
    </cfRule>
    <cfRule type="cellIs" dxfId="34" priority="56" operator="between">
      <formula>95</formula>
      <formula>97.4</formula>
    </cfRule>
    <cfRule type="cellIs" dxfId="33" priority="57" operator="greaterThanOrEqual">
      <formula>97.5</formula>
    </cfRule>
  </conditionalFormatting>
  <conditionalFormatting sqref="H13">
    <cfRule type="cellIs" dxfId="32" priority="52" operator="lessThan">
      <formula>95</formula>
    </cfRule>
    <cfRule type="cellIs" dxfId="31" priority="53" operator="between">
      <formula>95</formula>
      <formula>97.4</formula>
    </cfRule>
    <cfRule type="cellIs" dxfId="30" priority="54" operator="greaterThanOrEqual">
      <formula>97.5</formula>
    </cfRule>
  </conditionalFormatting>
  <conditionalFormatting sqref="C5:C12">
    <cfRule type="cellIs" dxfId="29" priority="28" operator="lessThan">
      <formula>95</formula>
    </cfRule>
    <cfRule type="cellIs" dxfId="28" priority="29" operator="between">
      <formula>95</formula>
      <formula>97.4</formula>
    </cfRule>
    <cfRule type="cellIs" dxfId="27" priority="30" operator="greaterThanOrEqual">
      <formula>97.5</formula>
    </cfRule>
  </conditionalFormatting>
  <conditionalFormatting sqref="C15">
    <cfRule type="cellIs" dxfId="26" priority="25" operator="lessThan">
      <formula>95</formula>
    </cfRule>
    <cfRule type="cellIs" dxfId="25" priority="26" operator="between">
      <formula>95</formula>
      <formula>97.4</formula>
    </cfRule>
    <cfRule type="cellIs" dxfId="24" priority="27" operator="greaterThanOrEqual">
      <formula>97.5</formula>
    </cfRule>
  </conditionalFormatting>
  <conditionalFormatting sqref="C14">
    <cfRule type="cellIs" dxfId="23" priority="22" operator="lessThan">
      <formula>95</formula>
    </cfRule>
    <cfRule type="cellIs" dxfId="22" priority="23" operator="between">
      <formula>95</formula>
      <formula>97.4</formula>
    </cfRule>
    <cfRule type="cellIs" dxfId="21" priority="24" operator="greaterThanOrEqual">
      <formula>97.5</formula>
    </cfRule>
  </conditionalFormatting>
  <conditionalFormatting sqref="C13">
    <cfRule type="cellIs" dxfId="20" priority="19" operator="lessThan">
      <formula>95</formula>
    </cfRule>
    <cfRule type="cellIs" dxfId="19" priority="20" operator="between">
      <formula>95</formula>
      <formula>97.4</formula>
    </cfRule>
    <cfRule type="cellIs" dxfId="18" priority="21" operator="greaterThanOrEqual">
      <formula>97.5</formula>
    </cfRule>
  </conditionalFormatting>
  <conditionalFormatting sqref="D16">
    <cfRule type="cellIs" dxfId="17" priority="16" operator="lessThan">
      <formula>95</formula>
    </cfRule>
    <cfRule type="cellIs" dxfId="16" priority="17" operator="between">
      <formula>95</formula>
      <formula>97.4</formula>
    </cfRule>
    <cfRule type="cellIs" dxfId="15" priority="18" operator="greaterThanOrEqual">
      <formula>97.5</formula>
    </cfRule>
  </conditionalFormatting>
  <conditionalFormatting sqref="E16">
    <cfRule type="cellIs" dxfId="14" priority="13" operator="lessThan">
      <formula>95</formula>
    </cfRule>
    <cfRule type="cellIs" dxfId="13" priority="14" operator="between">
      <formula>95</formula>
      <formula>97.4</formula>
    </cfRule>
    <cfRule type="cellIs" dxfId="12" priority="15" operator="greaterThanOrEqual">
      <formula>97.5</formula>
    </cfRule>
  </conditionalFormatting>
  <conditionalFormatting sqref="F16">
    <cfRule type="cellIs" dxfId="11" priority="10" operator="lessThan">
      <formula>95</formula>
    </cfRule>
    <cfRule type="cellIs" dxfId="10" priority="11" operator="between">
      <formula>95</formula>
      <formula>97.4</formula>
    </cfRule>
    <cfRule type="cellIs" dxfId="9" priority="12" operator="greaterThanOrEqual">
      <formula>97.5</formula>
    </cfRule>
  </conditionalFormatting>
  <conditionalFormatting sqref="G16">
    <cfRule type="cellIs" dxfId="8" priority="7" operator="lessThan">
      <formula>95</formula>
    </cfRule>
    <cfRule type="cellIs" dxfId="7" priority="8" operator="between">
      <formula>95</formula>
      <formula>97.4</formula>
    </cfRule>
    <cfRule type="cellIs" dxfId="6" priority="9" operator="greaterThanOrEqual">
      <formula>97.5</formula>
    </cfRule>
  </conditionalFormatting>
  <conditionalFormatting sqref="H16">
    <cfRule type="cellIs" dxfId="5" priority="4" operator="lessThan">
      <formula>95</formula>
    </cfRule>
    <cfRule type="cellIs" dxfId="4" priority="5" operator="between">
      <formula>95</formula>
      <formula>97.4</formula>
    </cfRule>
    <cfRule type="cellIs" dxfId="3" priority="6" operator="greaterThanOrEqual">
      <formula>97.5</formula>
    </cfRule>
  </conditionalFormatting>
  <conditionalFormatting sqref="C16">
    <cfRule type="cellIs" dxfId="2" priority="1" operator="lessThan">
      <formula>95</formula>
    </cfRule>
    <cfRule type="cellIs" dxfId="1" priority="2" operator="between">
      <formula>95</formula>
      <formula>97.4</formula>
    </cfRule>
    <cfRule type="cellIs" dxfId="0" priority="3" operator="greaterThanOrEqual">
      <formula>97.5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18" workbookViewId="0">
      <selection activeCell="O33" sqref="O33"/>
    </sheetView>
  </sheetViews>
  <sheetFormatPr defaultRowHeight="12.5" x14ac:dyDescent="0.25"/>
  <cols>
    <col min="5" max="5" width="18.453125" bestFit="1" customWidth="1"/>
  </cols>
  <sheetData>
    <row r="1" spans="1:15" x14ac:dyDescent="0.25">
      <c r="A1">
        <v>508407</v>
      </c>
      <c r="B1" t="s">
        <v>34</v>
      </c>
      <c r="C1" t="s">
        <v>35</v>
      </c>
      <c r="D1" t="str">
        <f>B1&amp;A1&amp;C1</f>
        <v>&lt;&gt;508407,</v>
      </c>
      <c r="E1" t="str">
        <f>D1&amp;D2</f>
        <v>&lt;&gt;508407,&lt;&gt;511595,</v>
      </c>
      <c r="K1" t="s">
        <v>36</v>
      </c>
      <c r="L1" t="s">
        <v>34</v>
      </c>
      <c r="M1" t="s">
        <v>35</v>
      </c>
      <c r="N1" t="str">
        <f>L1&amp;K1&amp;M1</f>
        <v>&lt;&gt;N699439,</v>
      </c>
      <c r="O1" t="str">
        <f>N1&amp;N2</f>
        <v>&lt;&gt;N699439,&lt;&gt;N691232,</v>
      </c>
    </row>
    <row r="2" spans="1:15" x14ac:dyDescent="0.25">
      <c r="A2">
        <v>511595</v>
      </c>
      <c r="B2" t="s">
        <v>34</v>
      </c>
      <c r="C2" t="s">
        <v>35</v>
      </c>
      <c r="D2" t="str">
        <f t="shared" ref="D2:D8" si="0">B2&amp;A2&amp;C2</f>
        <v>&lt;&gt;511595,</v>
      </c>
      <c r="E2" t="str">
        <f>E1&amp;D3</f>
        <v>&lt;&gt;508407,&lt;&gt;511595,&lt;&gt;513566,</v>
      </c>
      <c r="K2" t="s">
        <v>37</v>
      </c>
      <c r="L2" t="s">
        <v>34</v>
      </c>
      <c r="M2" t="s">
        <v>35</v>
      </c>
      <c r="N2" t="str">
        <f t="shared" ref="N2" si="1">L2&amp;K2&amp;M2</f>
        <v>&lt;&gt;N691232,</v>
      </c>
      <c r="O2" t="str">
        <f>O1&amp;N3</f>
        <v>&lt;&gt;N699439,&lt;&gt;N691232,&lt;&gt;N698715,</v>
      </c>
    </row>
    <row r="3" spans="1:15" x14ac:dyDescent="0.25">
      <c r="A3">
        <v>513566</v>
      </c>
      <c r="B3" t="s">
        <v>34</v>
      </c>
      <c r="C3" t="s">
        <v>35</v>
      </c>
      <c r="D3" t="str">
        <f t="shared" si="0"/>
        <v>&lt;&gt;513566,</v>
      </c>
      <c r="E3" t="str">
        <f t="shared" ref="E3:E8" si="2">E2&amp;D4</f>
        <v>&lt;&gt;508407,&lt;&gt;511595,&lt;&gt;513566,&lt;&gt;513046,</v>
      </c>
      <c r="K3" t="s">
        <v>38</v>
      </c>
      <c r="L3" t="s">
        <v>34</v>
      </c>
      <c r="M3" t="s">
        <v>35</v>
      </c>
      <c r="N3" t="str">
        <f t="shared" ref="N3:N30" si="3">L3&amp;K3&amp;M3</f>
        <v>&lt;&gt;N698715,</v>
      </c>
      <c r="O3" t="str">
        <f t="shared" ref="O3:O30" si="4">O2&amp;N4</f>
        <v>&lt;&gt;N699439,&lt;&gt;N691232,&lt;&gt;N698715,&lt;&gt;EU11006,</v>
      </c>
    </row>
    <row r="4" spans="1:15" x14ac:dyDescent="0.25">
      <c r="A4">
        <v>513046</v>
      </c>
      <c r="B4" t="s">
        <v>34</v>
      </c>
      <c r="C4" t="s">
        <v>35</v>
      </c>
      <c r="D4" t="str">
        <f t="shared" si="0"/>
        <v>&lt;&gt;513046,</v>
      </c>
      <c r="E4" t="str">
        <f t="shared" si="2"/>
        <v>&lt;&gt;508407,&lt;&gt;511595,&lt;&gt;513566,&lt;&gt;513046,&lt;&gt;513098,</v>
      </c>
      <c r="K4" t="s">
        <v>39</v>
      </c>
      <c r="L4" t="s">
        <v>34</v>
      </c>
      <c r="M4" t="s">
        <v>35</v>
      </c>
      <c r="N4" t="str">
        <f t="shared" si="3"/>
        <v>&lt;&gt;EU11006,</v>
      </c>
      <c r="O4" t="str">
        <f t="shared" si="4"/>
        <v>&lt;&gt;N699439,&lt;&gt;N691232,&lt;&gt;N698715,&lt;&gt;EU11006,&lt;&gt;N697250,</v>
      </c>
    </row>
    <row r="5" spans="1:15" x14ac:dyDescent="0.25">
      <c r="A5">
        <v>513098</v>
      </c>
      <c r="B5" t="s">
        <v>34</v>
      </c>
      <c r="C5" t="s">
        <v>35</v>
      </c>
      <c r="D5" t="str">
        <f t="shared" si="0"/>
        <v>&lt;&gt;513098,</v>
      </c>
      <c r="E5" t="str">
        <f t="shared" si="2"/>
        <v>&lt;&gt;508407,&lt;&gt;511595,&lt;&gt;513566,&lt;&gt;513046,&lt;&gt;513098,&lt;&gt;508259,</v>
      </c>
      <c r="K5" t="s">
        <v>40</v>
      </c>
      <c r="L5" t="s">
        <v>34</v>
      </c>
      <c r="M5" t="s">
        <v>35</v>
      </c>
      <c r="N5" t="str">
        <f t="shared" si="3"/>
        <v>&lt;&gt;N697250,</v>
      </c>
      <c r="O5" t="str">
        <f t="shared" si="4"/>
        <v>&lt;&gt;N699439,&lt;&gt;N691232,&lt;&gt;N698715,&lt;&gt;EU11006,&lt;&gt;N697250,&lt;&gt;N692266,</v>
      </c>
    </row>
    <row r="6" spans="1:15" x14ac:dyDescent="0.25">
      <c r="A6">
        <v>508259</v>
      </c>
      <c r="B6" t="s">
        <v>34</v>
      </c>
      <c r="C6" t="s">
        <v>35</v>
      </c>
      <c r="D6" t="str">
        <f t="shared" si="0"/>
        <v>&lt;&gt;508259,</v>
      </c>
      <c r="E6" t="str">
        <f t="shared" si="2"/>
        <v>&lt;&gt;508407,&lt;&gt;511595,&lt;&gt;513566,&lt;&gt;513046,&lt;&gt;513098,&lt;&gt;508259,&lt;&gt;512957,</v>
      </c>
      <c r="K6" t="s">
        <v>41</v>
      </c>
      <c r="L6" t="s">
        <v>34</v>
      </c>
      <c r="M6" t="s">
        <v>35</v>
      </c>
      <c r="N6" t="str">
        <f t="shared" si="3"/>
        <v>&lt;&gt;N692266,</v>
      </c>
      <c r="O6" t="str">
        <f t="shared" si="4"/>
        <v>&lt;&gt;N699439,&lt;&gt;N691232,&lt;&gt;N698715,&lt;&gt;EU11006,&lt;&gt;N697250,&lt;&gt;N692266,&lt;&gt;N697454,</v>
      </c>
    </row>
    <row r="7" spans="1:15" x14ac:dyDescent="0.25">
      <c r="A7">
        <v>512957</v>
      </c>
      <c r="B7" t="s">
        <v>34</v>
      </c>
      <c r="C7" t="s">
        <v>35</v>
      </c>
      <c r="D7" t="str">
        <f t="shared" si="0"/>
        <v>&lt;&gt;512957,</v>
      </c>
      <c r="E7" t="str">
        <f t="shared" si="2"/>
        <v>&lt;&gt;508407,&lt;&gt;511595,&lt;&gt;513566,&lt;&gt;513046,&lt;&gt;513098,&lt;&gt;508259,&lt;&gt;512957,&lt;&gt;513201,</v>
      </c>
      <c r="K7" t="s">
        <v>42</v>
      </c>
      <c r="L7" t="s">
        <v>34</v>
      </c>
      <c r="M7" t="s">
        <v>35</v>
      </c>
      <c r="N7" t="str">
        <f t="shared" si="3"/>
        <v>&lt;&gt;N697454,</v>
      </c>
      <c r="O7" t="str">
        <f t="shared" si="4"/>
        <v>&lt;&gt;N699439,&lt;&gt;N691232,&lt;&gt;N698715,&lt;&gt;EU11006,&lt;&gt;N697250,&lt;&gt;N692266,&lt;&gt;N697454,&lt;&gt;N697883,</v>
      </c>
    </row>
    <row r="8" spans="1:15" x14ac:dyDescent="0.25">
      <c r="A8">
        <v>513201</v>
      </c>
      <c r="B8" t="s">
        <v>34</v>
      </c>
      <c r="C8" t="s">
        <v>35</v>
      </c>
      <c r="D8" t="str">
        <f t="shared" si="0"/>
        <v>&lt;&gt;513201,</v>
      </c>
      <c r="E8" t="str">
        <f t="shared" si="2"/>
        <v>&lt;&gt;508407,&lt;&gt;511595,&lt;&gt;513566,&lt;&gt;513046,&lt;&gt;513098,&lt;&gt;508259,&lt;&gt;512957,&lt;&gt;513201,</v>
      </c>
      <c r="K8" t="s">
        <v>43</v>
      </c>
      <c r="L8" t="s">
        <v>34</v>
      </c>
      <c r="M8" t="s">
        <v>35</v>
      </c>
      <c r="N8" t="str">
        <f t="shared" si="3"/>
        <v>&lt;&gt;N697883,</v>
      </c>
      <c r="O8" t="str">
        <f t="shared" si="4"/>
        <v>&lt;&gt;N699439,&lt;&gt;N691232,&lt;&gt;N698715,&lt;&gt;EU11006,&lt;&gt;N697250,&lt;&gt;N692266,&lt;&gt;N697454,&lt;&gt;N697883,&lt;&gt;10963,</v>
      </c>
    </row>
    <row r="9" spans="1:15" x14ac:dyDescent="0.25">
      <c r="K9">
        <v>10963</v>
      </c>
      <c r="L9" t="s">
        <v>34</v>
      </c>
      <c r="M9" t="s">
        <v>35</v>
      </c>
      <c r="N9" t="str">
        <f t="shared" si="3"/>
        <v>&lt;&gt;10963,</v>
      </c>
      <c r="O9" t="str">
        <f t="shared" si="4"/>
        <v>&lt;&gt;N699439,&lt;&gt;N691232,&lt;&gt;N698715,&lt;&gt;EU11006,&lt;&gt;N697250,&lt;&gt;N692266,&lt;&gt;N697454,&lt;&gt;N697883,&lt;&gt;10963,&lt;&gt;5570,</v>
      </c>
    </row>
    <row r="10" spans="1:15" x14ac:dyDescent="0.25">
      <c r="K10">
        <v>5570</v>
      </c>
      <c r="L10" t="s">
        <v>34</v>
      </c>
      <c r="M10" t="s">
        <v>35</v>
      </c>
      <c r="N10" t="str">
        <f t="shared" si="3"/>
        <v>&lt;&gt;5570,</v>
      </c>
      <c r="O10" t="str">
        <f t="shared" si="4"/>
        <v>&lt;&gt;N699439,&lt;&gt;N691232,&lt;&gt;N698715,&lt;&gt;EU11006,&lt;&gt;N697250,&lt;&gt;N692266,&lt;&gt;N697454,&lt;&gt;N697883,&lt;&gt;10963,&lt;&gt;5570,&lt;&gt;N691232,</v>
      </c>
    </row>
    <row r="11" spans="1:15" x14ac:dyDescent="0.25">
      <c r="K11" t="s">
        <v>37</v>
      </c>
      <c r="L11" t="s">
        <v>34</v>
      </c>
      <c r="M11" t="s">
        <v>35</v>
      </c>
      <c r="N11" t="str">
        <f t="shared" si="3"/>
        <v>&lt;&gt;N691232,</v>
      </c>
      <c r="O11" t="str">
        <f t="shared" si="4"/>
        <v>&lt;&gt;N699439,&lt;&gt;N691232,&lt;&gt;N698715,&lt;&gt;EU11006,&lt;&gt;N697250,&lt;&gt;N692266,&lt;&gt;N697454,&lt;&gt;N697883,&lt;&gt;10963,&lt;&gt;5570,&lt;&gt;N691232,&lt;&gt; N697250,</v>
      </c>
    </row>
    <row r="12" spans="1:15" x14ac:dyDescent="0.25">
      <c r="K12" t="s">
        <v>44</v>
      </c>
      <c r="L12" t="s">
        <v>34</v>
      </c>
      <c r="M12" t="s">
        <v>35</v>
      </c>
      <c r="N12" t="str">
        <f t="shared" si="3"/>
        <v>&lt;&gt; N697250,</v>
      </c>
      <c r="O12" t="str">
        <f t="shared" si="4"/>
        <v>&lt;&gt;N699439,&lt;&gt;N691232,&lt;&gt;N698715,&lt;&gt;EU11006,&lt;&gt;N697250,&lt;&gt;N692266,&lt;&gt;N697454,&lt;&gt;N697883,&lt;&gt;10963,&lt;&gt;5570,&lt;&gt;N691232,&lt;&gt; N697250,&lt;&gt; N699439,</v>
      </c>
    </row>
    <row r="13" spans="1:15" x14ac:dyDescent="0.25">
      <c r="K13" t="s">
        <v>45</v>
      </c>
      <c r="L13" t="s">
        <v>34</v>
      </c>
      <c r="M13" t="s">
        <v>35</v>
      </c>
      <c r="N13" t="str">
        <f t="shared" si="3"/>
        <v>&lt;&gt; N699439,</v>
      </c>
      <c r="O13" t="str">
        <f t="shared" si="4"/>
        <v>&lt;&gt;N699439,&lt;&gt;N691232,&lt;&gt;N698715,&lt;&gt;EU11006,&lt;&gt;N697250,&lt;&gt;N692266,&lt;&gt;N697454,&lt;&gt;N697883,&lt;&gt;10963,&lt;&gt;5570,&lt;&gt;N691232,&lt;&gt; N697250,&lt;&gt; N699439,&lt;&gt; N698715,</v>
      </c>
    </row>
    <row r="14" spans="1:15" x14ac:dyDescent="0.25">
      <c r="K14" t="s">
        <v>46</v>
      </c>
      <c r="L14" t="s">
        <v>34</v>
      </c>
      <c r="M14" t="s">
        <v>35</v>
      </c>
      <c r="N14" t="str">
        <f t="shared" si="3"/>
        <v>&lt;&gt; N698715,</v>
      </c>
      <c r="O14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</v>
      </c>
    </row>
    <row r="15" spans="1:15" x14ac:dyDescent="0.25">
      <c r="K15" t="s">
        <v>47</v>
      </c>
      <c r="L15" t="s">
        <v>34</v>
      </c>
      <c r="M15" t="s">
        <v>35</v>
      </c>
      <c r="N15" t="str">
        <f t="shared" si="3"/>
        <v>&lt;&gt; N697454,</v>
      </c>
      <c r="O15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</v>
      </c>
    </row>
    <row r="16" spans="1:15" x14ac:dyDescent="0.25">
      <c r="K16">
        <v>11596</v>
      </c>
      <c r="L16" t="s">
        <v>34</v>
      </c>
      <c r="M16" t="s">
        <v>35</v>
      </c>
      <c r="N16" t="str">
        <f t="shared" si="3"/>
        <v>&lt;&gt;11596,</v>
      </c>
      <c r="O16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</v>
      </c>
    </row>
    <row r="17" spans="11:15" x14ac:dyDescent="0.25">
      <c r="K17" t="s">
        <v>48</v>
      </c>
      <c r="L17" t="s">
        <v>34</v>
      </c>
      <c r="M17" t="s">
        <v>35</v>
      </c>
      <c r="N17" t="str">
        <f t="shared" si="3"/>
        <v>&lt;&gt; EU11006,</v>
      </c>
      <c r="O17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</v>
      </c>
    </row>
    <row r="18" spans="11:15" x14ac:dyDescent="0.25">
      <c r="K18">
        <v>11058</v>
      </c>
      <c r="L18" t="s">
        <v>34</v>
      </c>
      <c r="M18" t="s">
        <v>35</v>
      </c>
      <c r="N18" t="str">
        <f t="shared" si="3"/>
        <v>&lt;&gt;11058,</v>
      </c>
      <c r="O18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</v>
      </c>
    </row>
    <row r="19" spans="11:15" x14ac:dyDescent="0.25">
      <c r="K19" t="s">
        <v>49</v>
      </c>
      <c r="L19" t="s">
        <v>34</v>
      </c>
      <c r="M19" t="s">
        <v>35</v>
      </c>
      <c r="N19" t="str">
        <f t="shared" si="3"/>
        <v>&lt;&gt; N697586,</v>
      </c>
      <c r="O19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</v>
      </c>
    </row>
    <row r="20" spans="11:15" x14ac:dyDescent="0.25">
      <c r="K20" t="s">
        <v>50</v>
      </c>
      <c r="L20" t="s">
        <v>34</v>
      </c>
      <c r="M20" t="s">
        <v>35</v>
      </c>
      <c r="N20" t="str">
        <f t="shared" si="3"/>
        <v>&lt;&gt; N694727,</v>
      </c>
      <c r="O20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</v>
      </c>
    </row>
    <row r="21" spans="11:15" x14ac:dyDescent="0.25">
      <c r="K21" t="s">
        <v>51</v>
      </c>
      <c r="L21" t="s">
        <v>34</v>
      </c>
      <c r="M21" t="s">
        <v>35</v>
      </c>
      <c r="N21" t="str">
        <f t="shared" si="3"/>
        <v>&lt;&gt; N695554,</v>
      </c>
      <c r="O21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</v>
      </c>
    </row>
    <row r="22" spans="11:15" x14ac:dyDescent="0.25">
      <c r="K22" t="s">
        <v>52</v>
      </c>
      <c r="L22" t="s">
        <v>34</v>
      </c>
      <c r="M22" t="s">
        <v>35</v>
      </c>
      <c r="N22" t="str">
        <f t="shared" si="3"/>
        <v>&lt;&gt; N699034,</v>
      </c>
      <c r="O22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N699034,&lt;&gt; N697234,</v>
      </c>
    </row>
    <row r="23" spans="11:15" x14ac:dyDescent="0.25">
      <c r="K23" t="s">
        <v>53</v>
      </c>
      <c r="L23" t="s">
        <v>34</v>
      </c>
      <c r="M23" t="s">
        <v>35</v>
      </c>
      <c r="N23" t="str">
        <f t="shared" si="3"/>
        <v>&lt;&gt; N697234,</v>
      </c>
      <c r="O23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N699034,&lt;&gt; N697234,&lt;&gt;8711,</v>
      </c>
    </row>
    <row r="24" spans="11:15" x14ac:dyDescent="0.25">
      <c r="K24">
        <v>8711</v>
      </c>
      <c r="L24" t="s">
        <v>34</v>
      </c>
      <c r="M24" t="s">
        <v>35</v>
      </c>
      <c r="N24" t="str">
        <f t="shared" si="3"/>
        <v>&lt;&gt;8711,</v>
      </c>
      <c r="O24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N699034,&lt;&gt; N697234,&lt;&gt;8711,&lt;&gt;10963,</v>
      </c>
    </row>
    <row r="25" spans="11:15" x14ac:dyDescent="0.25">
      <c r="K25">
        <v>10963</v>
      </c>
      <c r="L25" t="s">
        <v>34</v>
      </c>
      <c r="M25" t="s">
        <v>35</v>
      </c>
      <c r="N25" t="str">
        <f t="shared" si="3"/>
        <v>&lt;&gt;10963,</v>
      </c>
      <c r="O25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N699034,&lt;&gt; N697234,&lt;&gt;8711,&lt;&gt;10963,&lt;&gt;11465,</v>
      </c>
    </row>
    <row r="26" spans="11:15" x14ac:dyDescent="0.25">
      <c r="K26">
        <v>11465</v>
      </c>
      <c r="L26" t="s">
        <v>34</v>
      </c>
      <c r="M26" t="s">
        <v>35</v>
      </c>
      <c r="N26" t="str">
        <f t="shared" si="3"/>
        <v>&lt;&gt;11465,</v>
      </c>
      <c r="O26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N699034,&lt;&gt; N697234,&lt;&gt;8711,&lt;&gt;10963,&lt;&gt;11465,&lt;&gt; N700673,</v>
      </c>
    </row>
    <row r="27" spans="11:15" x14ac:dyDescent="0.25">
      <c r="K27" t="s">
        <v>54</v>
      </c>
      <c r="L27" t="s">
        <v>34</v>
      </c>
      <c r="M27" t="s">
        <v>35</v>
      </c>
      <c r="N27" t="str">
        <f t="shared" si="3"/>
        <v>&lt;&gt; N700673,</v>
      </c>
      <c r="O27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N699034,&lt;&gt; N697234,&lt;&gt;8711,&lt;&gt;10963,&lt;&gt;11465,&lt;&gt; N700673,&lt;&gt;1928,</v>
      </c>
    </row>
    <row r="28" spans="11:15" x14ac:dyDescent="0.25">
      <c r="K28">
        <v>1928</v>
      </c>
      <c r="L28" t="s">
        <v>34</v>
      </c>
      <c r="M28" t="s">
        <v>35</v>
      </c>
      <c r="N28" t="str">
        <f t="shared" si="3"/>
        <v>&lt;&gt;1928,</v>
      </c>
      <c r="O28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N699034,&lt;&gt; N697234,&lt;&gt;8711,&lt;&gt;10963,&lt;&gt;11465,&lt;&gt; N700673,&lt;&gt;1928,&lt;&gt;12336,</v>
      </c>
    </row>
    <row r="29" spans="11:15" x14ac:dyDescent="0.25">
      <c r="K29">
        <v>12336</v>
      </c>
      <c r="L29" t="s">
        <v>34</v>
      </c>
      <c r="M29" t="s">
        <v>35</v>
      </c>
      <c r="N29" t="str">
        <f t="shared" si="3"/>
        <v>&lt;&gt;12336,</v>
      </c>
      <c r="O29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N699034,&lt;&gt; N697234,&lt;&gt;8711,&lt;&gt;10963,&lt;&gt;11465,&lt;&gt; N700673,&lt;&gt;1928,&lt;&gt;12336,&lt;&gt; N698885,</v>
      </c>
    </row>
    <row r="30" spans="11:15" x14ac:dyDescent="0.25">
      <c r="K30" t="s">
        <v>55</v>
      </c>
      <c r="L30" t="s">
        <v>34</v>
      </c>
      <c r="M30" t="s">
        <v>35</v>
      </c>
      <c r="N30" t="str">
        <f t="shared" si="3"/>
        <v>&lt;&gt; N698885,</v>
      </c>
      <c r="O30" t="str">
        <f t="shared" si="4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N699034,&lt;&gt; N697234,&lt;&gt;8711,&lt;&gt;10963,&lt;&gt;11465,&lt;&gt; N700673,&lt;&gt;1928,&lt;&gt;12336,&lt;&gt; N698885,&lt;&gt;11465,</v>
      </c>
    </row>
    <row r="31" spans="11:15" x14ac:dyDescent="0.25">
      <c r="K31" s="26" t="s">
        <v>56</v>
      </c>
      <c r="L31" t="s">
        <v>34</v>
      </c>
      <c r="M31" t="s">
        <v>35</v>
      </c>
      <c r="N31" t="str">
        <f t="shared" ref="N31" si="5">L31&amp;K31&amp;M31</f>
        <v>&lt;&gt;11465,</v>
      </c>
      <c r="O31" t="str">
        <f t="shared" ref="O31" si="6">O30&amp;N32</f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N699034,&lt;&gt; N697234,&lt;&gt;8711,&lt;&gt;10963,&lt;&gt;11465,&lt;&gt; N700673,&lt;&gt;1928,&lt;&gt;12336,&lt;&gt; N698885,&lt;&gt;11465,&lt;&gt;12169,</v>
      </c>
    </row>
    <row r="32" spans="11:15" x14ac:dyDescent="0.25">
      <c r="K32" s="26" t="s">
        <v>57</v>
      </c>
      <c r="L32" t="s">
        <v>34</v>
      </c>
      <c r="M32" t="s">
        <v>35</v>
      </c>
      <c r="N32" t="str">
        <f t="shared" ref="N32:N33" si="7">L32&amp;K32&amp;M32</f>
        <v>&lt;&gt;12169,</v>
      </c>
      <c r="O32" t="str">
        <f t="shared" ref="O32:O33" si="8">O31&amp;N33</f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N699034,&lt;&gt; N697234,&lt;&gt;8711,&lt;&gt;10963,&lt;&gt;11465,&lt;&gt; N700673,&lt;&gt;1928,&lt;&gt;12336,&lt;&gt; N698885,&lt;&gt;11465,&lt;&gt;12169,&lt;&gt;12336,</v>
      </c>
    </row>
    <row r="33" spans="11:15" x14ac:dyDescent="0.25">
      <c r="K33" s="26" t="s">
        <v>33</v>
      </c>
      <c r="L33" t="s">
        <v>34</v>
      </c>
      <c r="M33" t="s">
        <v>35</v>
      </c>
      <c r="N33" t="str">
        <f t="shared" si="7"/>
        <v>&lt;&gt;12336,</v>
      </c>
      <c r="O33" t="str">
        <f t="shared" si="8"/>
        <v>&lt;&gt;N699439,&lt;&gt;N691232,&lt;&gt;N698715,&lt;&gt;EU11006,&lt;&gt;N697250,&lt;&gt;N692266,&lt;&gt;N697454,&lt;&gt;N697883,&lt;&gt;10963,&lt;&gt;5570,&lt;&gt;N691232,&lt;&gt; N697250,&lt;&gt; N699439,&lt;&gt; N698715,&lt;&gt; N697454,&lt;&gt;11596,&lt;&gt; EU11006,&lt;&gt;11058,&lt;&gt; N697586,&lt;&gt; N694727,&lt;&gt; N695554,&lt;&gt; N699034,&lt;&gt; N697234,&lt;&gt;8711,&lt;&gt;10963,&lt;&gt;11465,&lt;&gt; N700673,&lt;&gt;1928,&lt;&gt;12336,&lt;&gt; N698885,&lt;&gt;11465,&lt;&gt;12169,&lt;&gt;12336,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List of out of stocks &gt; 5</vt:lpstr>
      <vt:lpstr>Summary</vt:lpstr>
      <vt:lpstr>Sheet2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Bell</dc:creator>
  <cp:keywords/>
  <dc:description/>
  <cp:lastModifiedBy>Michael Tynan</cp:lastModifiedBy>
  <cp:lastPrinted>2020-07-20T13:53:45Z</cp:lastPrinted>
  <dcterms:created xsi:type="dcterms:W3CDTF">2018-06-06T15:42:09Z</dcterms:created>
  <dcterms:modified xsi:type="dcterms:W3CDTF">2021-09-24T13:45:23Z</dcterms:modified>
  <cp:category/>
  <cp:contentStatus/>
</cp:coreProperties>
</file>